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50-Fonds-Européens\15-FEADER_2023-2027\10.0 OUTILS\01.0 PDA\73.03 IAA\TS\ANNEXES\"/>
    </mc:Choice>
  </mc:AlternateContent>
  <xr:revisionPtr revIDLastSave="0" documentId="13_ncr:1_{1C0A4743-FA24-4D25-B8E0-B2A5BAEBCA4A}" xr6:coauthVersionLast="47" xr6:coauthVersionMax="47" xr10:uidLastSave="{00000000-0000-0000-0000-000000000000}"/>
  <bookViews>
    <workbookView xWindow="-108" yWindow="-108" windowWidth="23256" windowHeight="12456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Feuil1" sheetId="10" state="hidden" r:id="rId5"/>
    <sheet name="Référentiel" sheetId="6" state="hidden" r:id="rId6"/>
  </sheets>
  <definedNames>
    <definedName name="_xlnm.Print_Area" localSheetId="0">Dépenses!$A$1:$E$50</definedName>
    <definedName name="_xlnm.Print_Area" localSheetId="2">'Instruction Dépense'!$A$12:$O$54</definedName>
    <definedName name="_xlnm.Print_Area" localSheetId="1">'Synthèse à copier dans l''outil'!$A$1:$B$18</definedName>
    <definedName name="_xlnm.Print_Area" localSheetId="3">'Synthèse à instruire'!$A$1:$D$19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E50" i="1"/>
  <c r="C12" i="9" l="1"/>
  <c r="C13" i="9" l="1"/>
  <c r="C16" i="9"/>
  <c r="H17" i="7" l="1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16" i="7"/>
  <c r="G16" i="7"/>
  <c r="H16" i="7"/>
  <c r="B7" i="2" l="1"/>
  <c r="B8" i="9" s="1"/>
  <c r="B6" i="2"/>
  <c r="B7" i="9" s="1"/>
  <c r="B4" i="2"/>
  <c r="B5" i="9" s="1"/>
  <c r="B3" i="2"/>
  <c r="B4" i="9" s="1"/>
  <c r="B5" i="2" l="1"/>
  <c r="B6" i="9" s="1"/>
  <c r="B2" i="2"/>
  <c r="B3" i="9" s="1"/>
  <c r="B9" i="2" l="1"/>
  <c r="B8" i="2"/>
  <c r="B9" i="9" s="1"/>
  <c r="B15" i="9"/>
  <c r="C15" i="9" s="1"/>
  <c r="B10" i="2" l="1"/>
  <c r="B10" i="9"/>
  <c r="A3" i="7"/>
  <c r="B15" i="2" l="1"/>
  <c r="B11" i="9"/>
  <c r="B10" i="7"/>
  <c r="B7" i="7"/>
  <c r="B47" i="7"/>
  <c r="C47" i="7"/>
  <c r="D47" i="7"/>
  <c r="E47" i="7"/>
  <c r="B48" i="7"/>
  <c r="C48" i="7"/>
  <c r="D48" i="7"/>
  <c r="E48" i="7"/>
  <c r="B49" i="7"/>
  <c r="C49" i="7"/>
  <c r="D49" i="7"/>
  <c r="E49" i="7"/>
  <c r="B36" i="7"/>
  <c r="C36" i="7"/>
  <c r="D36" i="7"/>
  <c r="E36" i="7"/>
  <c r="B37" i="7"/>
  <c r="C37" i="7"/>
  <c r="D37" i="7"/>
  <c r="E37" i="7"/>
  <c r="B38" i="7"/>
  <c r="C38" i="7"/>
  <c r="D38" i="7"/>
  <c r="E38" i="7"/>
  <c r="B39" i="7"/>
  <c r="C39" i="7"/>
  <c r="D39" i="7"/>
  <c r="E39" i="7"/>
  <c r="B40" i="7"/>
  <c r="C40" i="7"/>
  <c r="D40" i="7"/>
  <c r="E40" i="7"/>
  <c r="B41" i="7"/>
  <c r="C41" i="7"/>
  <c r="D41" i="7"/>
  <c r="E41" i="7"/>
  <c r="B42" i="7"/>
  <c r="C42" i="7"/>
  <c r="D42" i="7"/>
  <c r="E42" i="7"/>
  <c r="B43" i="7"/>
  <c r="C43" i="7"/>
  <c r="D43" i="7"/>
  <c r="E43" i="7"/>
  <c r="B44" i="7"/>
  <c r="C44" i="7"/>
  <c r="D44" i="7"/>
  <c r="E44" i="7"/>
  <c r="B45" i="7"/>
  <c r="C45" i="7"/>
  <c r="D45" i="7"/>
  <c r="E45" i="7"/>
  <c r="B46" i="7"/>
  <c r="C46" i="7"/>
  <c r="D46" i="7"/>
  <c r="E46" i="7"/>
  <c r="B26" i="7"/>
  <c r="C26" i="7"/>
  <c r="D26" i="7"/>
  <c r="E26" i="7"/>
  <c r="B27" i="7"/>
  <c r="C27" i="7"/>
  <c r="D27" i="7"/>
  <c r="E27" i="7"/>
  <c r="B28" i="7"/>
  <c r="C28" i="7"/>
  <c r="D28" i="7"/>
  <c r="E28" i="7"/>
  <c r="B29" i="7"/>
  <c r="C29" i="7"/>
  <c r="D29" i="7"/>
  <c r="E29" i="7"/>
  <c r="B30" i="7"/>
  <c r="C30" i="7"/>
  <c r="D30" i="7"/>
  <c r="E30" i="7"/>
  <c r="B31" i="7"/>
  <c r="C31" i="7"/>
  <c r="D31" i="7"/>
  <c r="E31" i="7"/>
  <c r="B32" i="7"/>
  <c r="C32" i="7"/>
  <c r="D32" i="7"/>
  <c r="E32" i="7"/>
  <c r="B33" i="7"/>
  <c r="C33" i="7"/>
  <c r="D33" i="7"/>
  <c r="E33" i="7"/>
  <c r="B34" i="7"/>
  <c r="C34" i="7"/>
  <c r="D34" i="7"/>
  <c r="E34" i="7"/>
  <c r="B35" i="7"/>
  <c r="C35" i="7"/>
  <c r="D35" i="7"/>
  <c r="E35" i="7"/>
  <c r="C16" i="7"/>
  <c r="D16" i="7"/>
  <c r="E16" i="7"/>
  <c r="K16" i="7" s="1"/>
  <c r="C17" i="7"/>
  <c r="D17" i="7"/>
  <c r="E17" i="7"/>
  <c r="K17" i="7" s="1"/>
  <c r="N17" i="7" s="1"/>
  <c r="C18" i="7"/>
  <c r="D18" i="7"/>
  <c r="E18" i="7"/>
  <c r="K18" i="7" s="1"/>
  <c r="N18" i="7" s="1"/>
  <c r="C19" i="7"/>
  <c r="D19" i="7"/>
  <c r="E19" i="7"/>
  <c r="C20" i="7"/>
  <c r="D20" i="7"/>
  <c r="E20" i="7"/>
  <c r="C21" i="7"/>
  <c r="D21" i="7"/>
  <c r="E21" i="7"/>
  <c r="C22" i="7"/>
  <c r="D22" i="7"/>
  <c r="E22" i="7"/>
  <c r="C23" i="7"/>
  <c r="D23" i="7"/>
  <c r="E23" i="7"/>
  <c r="C24" i="7"/>
  <c r="D24" i="7"/>
  <c r="E24" i="7"/>
  <c r="K24" i="7" s="1"/>
  <c r="N24" i="7" s="1"/>
  <c r="C25" i="7"/>
  <c r="D25" i="7"/>
  <c r="E25" i="7"/>
  <c r="B25" i="7"/>
  <c r="A25" i="7"/>
  <c r="J25" i="7" s="1"/>
  <c r="A16" i="7"/>
  <c r="J16" i="7" s="1"/>
  <c r="A17" i="7"/>
  <c r="J17" i="7" s="1"/>
  <c r="B17" i="7"/>
  <c r="A18" i="7"/>
  <c r="J18" i="7" s="1"/>
  <c r="B18" i="7"/>
  <c r="A19" i="7"/>
  <c r="J19" i="7" s="1"/>
  <c r="B19" i="7"/>
  <c r="A20" i="7"/>
  <c r="J20" i="7" s="1"/>
  <c r="B20" i="7"/>
  <c r="A21" i="7"/>
  <c r="J21" i="7" s="1"/>
  <c r="B21" i="7"/>
  <c r="A22" i="7"/>
  <c r="J22" i="7" s="1"/>
  <c r="B22" i="7"/>
  <c r="A23" i="7"/>
  <c r="J23" i="7" s="1"/>
  <c r="B23" i="7"/>
  <c r="A24" i="7"/>
  <c r="J24" i="7" s="1"/>
  <c r="B24" i="7"/>
  <c r="B16" i="7"/>
  <c r="A48" i="7"/>
  <c r="J48" i="7" s="1"/>
  <c r="A49" i="7"/>
  <c r="J49" i="7" s="1"/>
  <c r="A47" i="7"/>
  <c r="J47" i="7" s="1"/>
  <c r="A37" i="7"/>
  <c r="J37" i="7" s="1"/>
  <c r="A38" i="7"/>
  <c r="J38" i="7" s="1"/>
  <c r="A39" i="7"/>
  <c r="J39" i="7" s="1"/>
  <c r="A40" i="7"/>
  <c r="J40" i="7" s="1"/>
  <c r="A41" i="7"/>
  <c r="J41" i="7" s="1"/>
  <c r="A42" i="7"/>
  <c r="J42" i="7" s="1"/>
  <c r="A43" i="7"/>
  <c r="J43" i="7" s="1"/>
  <c r="A44" i="7"/>
  <c r="J44" i="7" s="1"/>
  <c r="A45" i="7"/>
  <c r="J45" i="7" s="1"/>
  <c r="A46" i="7"/>
  <c r="J46" i="7" s="1"/>
  <c r="A36" i="7"/>
  <c r="J36" i="7" s="1"/>
  <c r="A27" i="7"/>
  <c r="J27" i="7" s="1"/>
  <c r="A28" i="7"/>
  <c r="J28" i="7" s="1"/>
  <c r="A29" i="7"/>
  <c r="J29" i="7" s="1"/>
  <c r="A30" i="7"/>
  <c r="J30" i="7" s="1"/>
  <c r="A31" i="7"/>
  <c r="J31" i="7" s="1"/>
  <c r="A32" i="7"/>
  <c r="J32" i="7" s="1"/>
  <c r="A33" i="7"/>
  <c r="J33" i="7" s="1"/>
  <c r="A34" i="7"/>
  <c r="J34" i="7" s="1"/>
  <c r="A35" i="7"/>
  <c r="J35" i="7" s="1"/>
  <c r="A26" i="7"/>
  <c r="J26" i="7" s="1"/>
  <c r="E50" i="7" l="1"/>
  <c r="E54" i="7" s="1"/>
  <c r="B17" i="2"/>
  <c r="B19" i="9" s="1"/>
  <c r="B16" i="2"/>
  <c r="B18" i="9" s="1"/>
  <c r="B17" i="9"/>
  <c r="K19" i="7"/>
  <c r="K20" i="7"/>
  <c r="K21" i="7"/>
  <c r="N21" i="7" s="1"/>
  <c r="K22" i="7"/>
  <c r="N22" i="7" s="1"/>
  <c r="K23" i="7"/>
  <c r="N23" i="7" s="1"/>
  <c r="K25" i="7"/>
  <c r="N25" i="7" s="1"/>
  <c r="K26" i="7"/>
  <c r="N26" i="7" s="1"/>
  <c r="K27" i="7"/>
  <c r="N27" i="7" s="1"/>
  <c r="K28" i="7"/>
  <c r="N28" i="7" s="1"/>
  <c r="K29" i="7"/>
  <c r="N29" i="7" s="1"/>
  <c r="K30" i="7"/>
  <c r="N30" i="7" s="1"/>
  <c r="K31" i="7"/>
  <c r="N31" i="7" s="1"/>
  <c r="K32" i="7"/>
  <c r="N32" i="7" s="1"/>
  <c r="K33" i="7"/>
  <c r="N33" i="7" s="1"/>
  <c r="K34" i="7"/>
  <c r="N34" i="7" s="1"/>
  <c r="K35" i="7"/>
  <c r="N35" i="7" s="1"/>
  <c r="K36" i="7"/>
  <c r="N36" i="7" s="1"/>
  <c r="K37" i="7"/>
  <c r="N37" i="7" s="1"/>
  <c r="K38" i="7"/>
  <c r="N38" i="7" s="1"/>
  <c r="K39" i="7"/>
  <c r="N39" i="7" s="1"/>
  <c r="K40" i="7"/>
  <c r="N40" i="7" s="1"/>
  <c r="K41" i="7"/>
  <c r="N41" i="7" s="1"/>
  <c r="K42" i="7"/>
  <c r="N42" i="7" s="1"/>
  <c r="K43" i="7"/>
  <c r="N43" i="7" s="1"/>
  <c r="K44" i="7"/>
  <c r="N44" i="7" s="1"/>
  <c r="K45" i="7"/>
  <c r="N45" i="7" s="1"/>
  <c r="K46" i="7"/>
  <c r="N46" i="7" s="1"/>
  <c r="K47" i="7"/>
  <c r="N47" i="7" s="1"/>
  <c r="K48" i="7"/>
  <c r="N48" i="7" s="1"/>
  <c r="K49" i="7"/>
  <c r="N49" i="7" s="1"/>
  <c r="C5" i="9" l="1"/>
  <c r="K50" i="7"/>
  <c r="M55" i="7" s="1"/>
  <c r="C8" i="9"/>
  <c r="N19" i="7"/>
  <c r="C4" i="9"/>
  <c r="N20" i="7"/>
  <c r="C7" i="9"/>
  <c r="N16" i="7"/>
  <c r="N50" i="7" s="1"/>
  <c r="L54" i="7" s="1"/>
  <c r="C3" i="9" l="1"/>
  <c r="C6" i="9"/>
  <c r="M54" i="7"/>
  <c r="C10" i="9" l="1"/>
  <c r="C11" i="9" s="1"/>
  <c r="C17" i="9" s="1"/>
  <c r="C19" i="9" s="1"/>
  <c r="C9" i="9"/>
  <c r="C18" i="9" l="1"/>
</calcChain>
</file>

<file path=xl/sharedStrings.xml><?xml version="1.0" encoding="utf-8"?>
<sst xmlns="http://schemas.openxmlformats.org/spreadsheetml/2006/main" count="109" uniqueCount="78">
  <si>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</si>
  <si>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</si>
  <si>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</si>
  <si>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</si>
  <si>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</si>
  <si>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</si>
  <si>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>Information sur le justificatif joint et qui permet de l'identifier (ex: N° de devis )</t>
  </si>
  <si>
    <t>HT</t>
  </si>
  <si>
    <t>TOTAL DEPENSES PREVISIONNELLES PRESENTEES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</si>
  <si>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</si>
  <si>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</si>
  <si>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</si>
  <si>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</si>
  <si>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</si>
  <si>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</si>
  <si>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</si>
  <si>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</si>
  <si>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</si>
  <si>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</si>
  <si>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</si>
  <si>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</si>
  <si>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Commentaire</t>
  </si>
  <si>
    <t>Autres (commentaire obligatoire)</t>
  </si>
  <si>
    <t>Assiette FEADER retenue</t>
  </si>
  <si>
    <t>Veuillez saisir les champs sous fond jaune</t>
  </si>
  <si>
    <t>Nom / Prénom ou Dénomination sociale</t>
  </si>
  <si>
    <t>Erreur de saisie manifeste de l'usager</t>
  </si>
  <si>
    <r>
      <t>Dépenses d'investissement sur frais réels</t>
    </r>
    <r>
      <rPr>
        <sz val="14"/>
        <color theme="4" tint="-0.249977111117893"/>
        <rFont val="Arial"/>
        <family val="2"/>
      </rPr>
      <t xml:space="preserve"> (sur devis)</t>
    </r>
  </si>
  <si>
    <t xml:space="preserve">Description de la dépense </t>
  </si>
  <si>
    <t xml:space="preserve">Nom de l'entreprise, de la structure émettrice du devis </t>
  </si>
  <si>
    <t>Nature des dépenses 
sur frais réels</t>
  </si>
  <si>
    <t>Matériel</t>
  </si>
  <si>
    <t>Poste des dépenses 
sur frais réels</t>
  </si>
  <si>
    <t>Seuil de l'assiette éligible</t>
  </si>
  <si>
    <t>Commentaires éventuels</t>
  </si>
  <si>
    <t>Non</t>
  </si>
  <si>
    <t>Montant FEADER</t>
  </si>
  <si>
    <t>Montant Région</t>
  </si>
  <si>
    <t>Nom de l'entreprise, de la structure émettrice du devis retenu</t>
  </si>
  <si>
    <t>Plafond max des dépenses éligibles sur la durée sur la programmation PSN 2023-2027</t>
  </si>
  <si>
    <t>Taux d'aide prévu</t>
  </si>
  <si>
    <r>
      <t>Dépenses d'investissement sur frais réels</t>
    </r>
    <r>
      <rPr>
        <sz val="20"/>
        <color theme="4" tint="-0.249977111117893"/>
        <rFont val="Arial"/>
        <family val="2"/>
      </rPr>
      <t xml:space="preserve"> (sur devis retenu) </t>
    </r>
  </si>
  <si>
    <t>TOTAL DEPENSES ELIGIBLES</t>
  </si>
  <si>
    <t>Seules les cellules en couleur "abricot" sont modifiables par l'instructeur</t>
  </si>
  <si>
    <t>Si vous avez reçu une autre aide pour un autre projet sur ce dispositif pour la programmation PSN 2023-2027: montant total des dépenses eligibles déjà aidées (en € HT)</t>
  </si>
  <si>
    <t>Argumentaire si devis le moins cher non retenu </t>
  </si>
  <si>
    <t>Equipement</t>
  </si>
  <si>
    <t>Etudes et conception</t>
  </si>
  <si>
    <t>Poste des dépenses coût réel</t>
  </si>
  <si>
    <t>Oui</t>
  </si>
  <si>
    <t>TOTAL DES DEPENSES PRESENTABLES après plafonnement</t>
  </si>
  <si>
    <t>Devis comparatifs (cf p.6 fiche du dispositif)</t>
  </si>
  <si>
    <t>Nom de l'entreprise, de la structure émettrice du devis comparatif</t>
  </si>
  <si>
    <t>Prestations retenues (dépenses immatérielles plafonnées à 15% des dépenses matérielles)</t>
  </si>
  <si>
    <t>Le résultat du processus de transformation est-il un produit hors annexe 1 ?</t>
  </si>
  <si>
    <t>Plafonnement dépenses immatérielles 15% et dépenses éligibles maximum autorisées sur 2023-2027</t>
  </si>
  <si>
    <t>Produits fabriqués hors Annexe 1</t>
  </si>
  <si>
    <t>Seuil de dépenses éligibles</t>
  </si>
  <si>
    <t>Si vous avez reçu une autre aide pour un autre projet sur ce dispositif pour la programmation PSN 2023-2027: montant total des dépenses éligibles déjà aidées (en € HT)</t>
  </si>
  <si>
    <t>Nature des dépenses 
sur frais réels (si le bénéficiaire s'est trompé de poste, vous pouver sélectionner le bon poste ci-dessous)</t>
  </si>
  <si>
    <t>TOTAL PRESENTÉ AU TITRE DE LA DEMANDE D'AIDE (HT)</t>
  </si>
  <si>
    <t>TOTAL DES DÉPENSES GLOBALES DU PROJET (si supérieures au montant présenté)</t>
  </si>
  <si>
    <t xml:space="preserve">Montants présentés HT </t>
  </si>
  <si>
    <t>Montants instruits HT</t>
  </si>
  <si>
    <t xml:space="preserve">Montant présenté  </t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</si>
  <si>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>Attention le montant total peut être revu à la baisse suite à l'instruction mais pas à la hausse, 
dans ce dernier cas se rapprocher du demandeur pour qu'il remplisse à nouveau ce fichier</t>
    </r>
  </si>
  <si>
    <t>Montant  (€)</t>
  </si>
  <si>
    <t xml:space="preserve">    HT         TTC</t>
  </si>
  <si>
    <t xml:space="preserve">    HT          TTC</t>
  </si>
  <si>
    <r>
      <t xml:space="preserve">Montant présenté au titre de la demande d'aide (€)
</t>
    </r>
    <r>
      <rPr>
        <b/>
        <sz val="12"/>
        <color rgb="FFFF0000"/>
        <rFont val="Arial"/>
        <family val="2"/>
      </rPr>
      <t>Cochez HT ou TTC ci-dessous</t>
    </r>
  </si>
  <si>
    <t xml:space="preserve">Matériel / équipement </t>
  </si>
  <si>
    <t>Logiciels</t>
  </si>
  <si>
    <t>Prestations (= dépenses immatérielles)</t>
  </si>
  <si>
    <t>Montant présenté (€)
  HT        TTC</t>
  </si>
  <si>
    <t>Montant (€)
  HT          TTC</t>
  </si>
  <si>
    <t>Montant éligible (€)
     HT     TTC</t>
  </si>
  <si>
    <t>Prestations ( = dépenses immatérielles)</t>
  </si>
  <si>
    <t>Version 2 du 08 août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</si>
</sst>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#,##0.00\ [$€-40C];\-#,##0.00\ [$€-40C]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sz val="14"/>
      <color theme="4" tint="-0.249977111117893"/>
      <name val="Arial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1"/>
      <color theme="0" tint="-4.9989318521683403E-2"/>
      <name val="Calibri"/>
      <family val="2"/>
      <scheme val="minor"/>
    </font>
    <font>
      <sz val="10"/>
      <color rgb="FF0070C0"/>
      <name val="Arial"/>
      <family val="2"/>
    </font>
    <font>
      <b/>
      <i/>
      <sz val="12"/>
      <color rgb="FFC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i/>
      <sz val="10"/>
      <color rgb="FFC0000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969696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medium">
        <color indexed="64"/>
      </left>
      <right style="thin">
        <color rgb="FF969696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theme="0" tint="-0.34998626667073579"/>
      </left>
      <right style="medium">
        <color indexed="64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/>
      <bottom style="thin">
        <color rgb="FF969696"/>
      </bottom>
      <diagonal/>
    </border>
    <border>
      <left/>
      <right style="medium">
        <color indexed="64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thin">
        <color rgb="FF96969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969696"/>
      </right>
      <top style="medium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rgb="FF969696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thin">
        <color rgb="FF969696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n">
        <color theme="2" tint="-0.499984740745262"/>
      </right>
      <top style="thin">
        <color rgb="FF969696"/>
      </top>
      <bottom style="thin">
        <color rgb="FF969696"/>
      </bottom>
      <diagonal/>
    </border>
    <border>
      <left style="thin">
        <color theme="2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0" tint="-0.34998626667073579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69696"/>
      </left>
      <right style="thin">
        <color theme="2" tint="-0.499984740745262"/>
      </right>
      <top style="thin">
        <color rgb="FF969696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medium">
        <color indexed="64"/>
      </left>
      <right style="thin">
        <color rgb="FF969696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</cellStyleXfs>
  <cellXfs count="18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indent="2"/>
      <protection locked="0"/>
    </xf>
    <xf numFmtId="0" fontId="16" fillId="0" borderId="0" xfId="0" applyFont="1" applyAlignment="1">
      <alignment horizontal="left" vertical="center" indent="2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6" fillId="0" borderId="0" xfId="0" applyFont="1"/>
    <xf numFmtId="0" fontId="20" fillId="0" borderId="0" xfId="0" applyFont="1"/>
    <xf numFmtId="0" fontId="10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49" fontId="22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5" fillId="4" borderId="6" xfId="0" applyFont="1" applyFill="1" applyBorder="1" applyAlignment="1">
      <alignment horizontal="left" vertical="center" wrapText="1"/>
    </xf>
    <xf numFmtId="44" fontId="24" fillId="4" borderId="6" xfId="2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44" fontId="21" fillId="5" borderId="6" xfId="2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165" fontId="24" fillId="4" borderId="12" xfId="0" applyNumberFormat="1" applyFont="1" applyFill="1" applyBorder="1" applyAlignment="1">
      <alignment horizontal="right" vertical="center" wrapText="1" indent="2"/>
    </xf>
    <xf numFmtId="165" fontId="21" fillId="0" borderId="0" xfId="0" applyNumberFormat="1" applyFont="1" applyAlignment="1">
      <alignment horizontal="right" vertical="center" wrapText="1"/>
    </xf>
    <xf numFmtId="165" fontId="2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/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wrapText="1"/>
    </xf>
    <xf numFmtId="0" fontId="31" fillId="0" borderId="0" xfId="0" applyFont="1" applyAlignment="1">
      <alignment horizontal="left"/>
    </xf>
    <xf numFmtId="165" fontId="31" fillId="0" borderId="6" xfId="0" applyNumberFormat="1" applyFont="1" applyBorder="1" applyAlignment="1">
      <alignment horizontal="right" vertical="center" wrapText="1"/>
    </xf>
    <xf numFmtId="0" fontId="32" fillId="0" borderId="0" xfId="0" applyFont="1" applyAlignment="1">
      <alignment horizontal="centerContinuous" wrapText="1"/>
    </xf>
    <xf numFmtId="0" fontId="31" fillId="0" borderId="0" xfId="0" applyFont="1" applyAlignment="1">
      <alignment vertical="center"/>
    </xf>
    <xf numFmtId="165" fontId="31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31" fillId="0" borderId="0" xfId="0" applyNumberFormat="1" applyFont="1" applyAlignment="1">
      <alignment horizontal="right" vertical="center" wrapText="1"/>
    </xf>
    <xf numFmtId="0" fontId="33" fillId="0" borderId="0" xfId="0" applyFont="1"/>
    <xf numFmtId="165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44" fontId="4" fillId="5" borderId="6" xfId="2" applyFont="1" applyFill="1" applyBorder="1" applyAlignment="1">
      <alignment horizontal="left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 indent="2"/>
    </xf>
    <xf numFmtId="0" fontId="23" fillId="0" borderId="0" xfId="0" applyFont="1"/>
    <xf numFmtId="0" fontId="15" fillId="3" borderId="1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0" fillId="0" borderId="0" xfId="0" applyFont="1"/>
    <xf numFmtId="0" fontId="0" fillId="0" borderId="0" xfId="0" applyAlignment="1">
      <alignment horizontal="center"/>
    </xf>
    <xf numFmtId="0" fontId="28" fillId="8" borderId="16" xfId="0" applyFont="1" applyFill="1" applyBorder="1" applyAlignment="1">
      <alignment horizontal="center" vertical="center" wrapText="1"/>
    </xf>
    <xf numFmtId="0" fontId="11" fillId="0" borderId="0" xfId="0" applyFont="1"/>
    <xf numFmtId="165" fontId="6" fillId="0" borderId="0" xfId="0" applyNumberFormat="1" applyFont="1" applyAlignment="1">
      <alignment horizontal="left" vertical="center"/>
    </xf>
    <xf numFmtId="166" fontId="0" fillId="0" borderId="0" xfId="0" applyNumberFormat="1"/>
    <xf numFmtId="44" fontId="0" fillId="0" borderId="0" xfId="0" applyNumberFormat="1"/>
    <xf numFmtId="0" fontId="37" fillId="0" borderId="0" xfId="0" applyFont="1"/>
    <xf numFmtId="0" fontId="38" fillId="5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9" fillId="0" borderId="0" xfId="0" applyFont="1"/>
    <xf numFmtId="10" fontId="4" fillId="5" borderId="6" xfId="3" applyNumberFormat="1" applyFont="1" applyFill="1" applyBorder="1" applyAlignment="1">
      <alignment horizontal="right" vertical="center" wrapText="1"/>
    </xf>
    <xf numFmtId="44" fontId="21" fillId="5" borderId="7" xfId="2" applyFont="1" applyFill="1" applyBorder="1" applyAlignment="1" applyProtection="1">
      <alignment horizontal="center" vertical="center" wrapText="1"/>
    </xf>
    <xf numFmtId="0" fontId="44" fillId="0" borderId="0" xfId="0" applyFont="1"/>
    <xf numFmtId="9" fontId="21" fillId="5" borderId="6" xfId="3" applyFont="1" applyFill="1" applyBorder="1" applyAlignment="1">
      <alignment horizontal="right" vertical="center" wrapText="1"/>
    </xf>
    <xf numFmtId="44" fontId="21" fillId="5" borderId="6" xfId="2" applyFont="1" applyFill="1" applyBorder="1" applyAlignment="1">
      <alignment horizontal="left" vertical="center" wrapText="1"/>
    </xf>
    <xf numFmtId="0" fontId="42" fillId="4" borderId="12" xfId="0" applyFont="1" applyFill="1" applyBorder="1" applyAlignment="1">
      <alignment horizontal="center" vertical="center" wrapText="1"/>
    </xf>
    <xf numFmtId="165" fontId="24" fillId="4" borderId="11" xfId="0" applyNumberFormat="1" applyFont="1" applyFill="1" applyBorder="1" applyAlignment="1">
      <alignment horizontal="right" vertical="center" wrapText="1" indent="2"/>
    </xf>
    <xf numFmtId="44" fontId="24" fillId="4" borderId="12" xfId="2" applyFont="1" applyFill="1" applyBorder="1" applyAlignment="1">
      <alignment horizontal="right" vertical="center" wrapText="1" indent="2"/>
    </xf>
    <xf numFmtId="0" fontId="46" fillId="0" borderId="0" xfId="0" applyFont="1"/>
    <xf numFmtId="0" fontId="47" fillId="5" borderId="22" xfId="0" applyFont="1" applyFill="1" applyBorder="1"/>
    <xf numFmtId="0" fontId="29" fillId="3" borderId="22" xfId="0" applyFont="1" applyFill="1" applyBorder="1"/>
    <xf numFmtId="44" fontId="4" fillId="5" borderId="6" xfId="2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165" fontId="24" fillId="4" borderId="0" xfId="0" applyNumberFormat="1" applyFont="1" applyFill="1" applyAlignment="1">
      <alignment horizontal="right" vertical="center" wrapText="1" indent="2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6" fontId="22" fillId="2" borderId="27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28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29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30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31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32" xfId="0" applyNumberFormat="1" applyFont="1" applyFill="1" applyBorder="1" applyAlignment="1" applyProtection="1">
      <alignment horizontal="center" vertical="center" wrapText="1"/>
      <protection locked="0"/>
    </xf>
    <xf numFmtId="44" fontId="24" fillId="4" borderId="0" xfId="2" applyFont="1" applyFill="1" applyBorder="1" applyAlignment="1">
      <alignment horizontal="right" vertical="center" wrapText="1" indent="2"/>
    </xf>
    <xf numFmtId="0" fontId="15" fillId="4" borderId="0" xfId="0" applyFont="1" applyFill="1" applyAlignment="1">
      <alignment horizontal="center" vertical="center" wrapText="1"/>
    </xf>
    <xf numFmtId="49" fontId="22" fillId="2" borderId="35" xfId="0" applyNumberFormat="1" applyFont="1" applyFill="1" applyBorder="1" applyAlignment="1" applyProtection="1">
      <alignment horizontal="center" vertical="center" wrapText="1"/>
      <protection locked="0"/>
    </xf>
    <xf numFmtId="166" fontId="22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38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7" xfId="2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44" fontId="4" fillId="3" borderId="40" xfId="2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4" fontId="4" fillId="3" borderId="41" xfId="2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44" fontId="4" fillId="3" borderId="42" xfId="2" applyFont="1" applyFill="1" applyBorder="1" applyAlignment="1">
      <alignment horizontal="center" vertical="center" wrapText="1"/>
    </xf>
    <xf numFmtId="167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4" fontId="4" fillId="5" borderId="7" xfId="2" applyFont="1" applyFill="1" applyBorder="1" applyAlignment="1">
      <alignment horizontal="left" vertical="center" wrapText="1"/>
    </xf>
    <xf numFmtId="49" fontId="21" fillId="7" borderId="17" xfId="0" applyNumberFormat="1" applyFont="1" applyFill="1" applyBorder="1" applyAlignment="1" applyProtection="1">
      <alignment horizontal="right" vertical="center" wrapText="1"/>
      <protection locked="0"/>
    </xf>
    <xf numFmtId="165" fontId="21" fillId="7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right" vertical="center" wrapText="1"/>
      <protection locked="0"/>
    </xf>
    <xf numFmtId="165" fontId="24" fillId="7" borderId="6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0" applyFont="1" applyProtection="1">
      <protection locked="0"/>
    </xf>
    <xf numFmtId="0" fontId="4" fillId="9" borderId="6" xfId="0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165" fontId="24" fillId="7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46" fillId="0" borderId="0" xfId="0" applyFont="1" applyProtection="1">
      <protection locked="0"/>
    </xf>
    <xf numFmtId="49" fontId="40" fillId="7" borderId="18" xfId="0" applyNumberFormat="1" applyFont="1" applyFill="1" applyBorder="1" applyAlignment="1" applyProtection="1">
      <alignment horizontal="right" vertical="center" wrapText="1"/>
      <protection locked="0"/>
    </xf>
    <xf numFmtId="49" fontId="40" fillId="7" borderId="17" xfId="0" applyNumberFormat="1" applyFont="1" applyFill="1" applyBorder="1" applyAlignment="1" applyProtection="1">
      <alignment horizontal="right" vertical="center" wrapText="1"/>
      <protection locked="0"/>
    </xf>
    <xf numFmtId="44" fontId="21" fillId="5" borderId="6" xfId="0" applyNumberFormat="1" applyFont="1" applyFill="1" applyBorder="1" applyAlignment="1">
      <alignment horizontal="right" vertical="center" wrapText="1"/>
    </xf>
    <xf numFmtId="44" fontId="21" fillId="5" borderId="6" xfId="3" applyNumberFormat="1" applyFont="1" applyFill="1" applyBorder="1" applyAlignment="1" applyProtection="1">
      <alignment horizontal="right" vertical="center" wrapText="1"/>
    </xf>
    <xf numFmtId="49" fontId="21" fillId="5" borderId="7" xfId="2" applyNumberFormat="1" applyFont="1" applyFill="1" applyBorder="1" applyAlignment="1" applyProtection="1">
      <alignment horizontal="right" vertical="center" wrapText="1"/>
    </xf>
    <xf numFmtId="165" fontId="24" fillId="10" borderId="44" xfId="0" applyNumberFormat="1" applyFont="1" applyFill="1" applyBorder="1" applyAlignment="1" applyProtection="1">
      <alignment vertical="center" wrapText="1"/>
      <protection locked="0"/>
    </xf>
    <xf numFmtId="44" fontId="24" fillId="4" borderId="7" xfId="2" applyFont="1" applyFill="1" applyBorder="1" applyAlignment="1" applyProtection="1">
      <alignment horizontal="center" vertical="center" wrapText="1"/>
    </xf>
    <xf numFmtId="49" fontId="40" fillId="7" borderId="46" xfId="0" applyNumberFormat="1" applyFont="1" applyFill="1" applyBorder="1" applyAlignment="1" applyProtection="1">
      <alignment horizontal="right" vertical="center" wrapText="1"/>
      <protection locked="0"/>
    </xf>
    <xf numFmtId="0" fontId="43" fillId="8" borderId="48" xfId="0" applyFont="1" applyFill="1" applyBorder="1" applyAlignment="1">
      <alignment horizontal="center" vertical="center" wrapText="1"/>
    </xf>
    <xf numFmtId="0" fontId="28" fillId="8" borderId="47" xfId="0" applyFont="1" applyFill="1" applyBorder="1" applyAlignment="1">
      <alignment horizontal="center" vertical="center" wrapText="1"/>
    </xf>
    <xf numFmtId="49" fontId="21" fillId="7" borderId="50" xfId="0" applyNumberFormat="1" applyFont="1" applyFill="1" applyBorder="1" applyAlignment="1" applyProtection="1">
      <alignment horizontal="right" vertical="center" wrapText="1"/>
      <protection locked="0"/>
    </xf>
    <xf numFmtId="165" fontId="4" fillId="7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44" fontId="24" fillId="7" borderId="45" xfId="2" applyFont="1" applyFill="1" applyBorder="1" applyAlignment="1" applyProtection="1">
      <alignment horizontal="center" vertical="center" wrapText="1"/>
      <protection locked="0"/>
    </xf>
    <xf numFmtId="44" fontId="21" fillId="7" borderId="45" xfId="2" applyFont="1" applyFill="1" applyBorder="1" applyAlignment="1" applyProtection="1">
      <alignment horizontal="center" vertical="center" wrapText="1"/>
      <protection locked="0"/>
    </xf>
    <xf numFmtId="44" fontId="15" fillId="7" borderId="45" xfId="0" applyNumberFormat="1" applyFont="1" applyFill="1" applyBorder="1" applyAlignment="1" applyProtection="1">
      <alignment horizontal="left" vertical="center" wrapText="1"/>
      <protection locked="0"/>
    </xf>
    <xf numFmtId="44" fontId="4" fillId="7" borderId="45" xfId="2" applyFont="1" applyFill="1" applyBorder="1" applyAlignment="1" applyProtection="1">
      <alignment horizontal="left" vertical="center" wrapText="1"/>
      <protection locked="0"/>
    </xf>
    <xf numFmtId="44" fontId="24" fillId="7" borderId="49" xfId="2" applyFont="1" applyFill="1" applyBorder="1" applyAlignment="1" applyProtection="1">
      <alignment horizontal="center" vertical="center" wrapText="1"/>
      <protection locked="0"/>
    </xf>
    <xf numFmtId="10" fontId="21" fillId="5" borderId="50" xfId="0" applyNumberFormat="1" applyFont="1" applyFill="1" applyBorder="1" applyAlignment="1">
      <alignment horizontal="right" vertical="center" wrapText="1"/>
    </xf>
    <xf numFmtId="0" fontId="6" fillId="10" borderId="9" xfId="0" applyFont="1" applyFill="1" applyBorder="1" applyAlignment="1">
      <alignment horizontal="right" vertical="center" wrapText="1"/>
    </xf>
    <xf numFmtId="0" fontId="6" fillId="10" borderId="10" xfId="0" applyFont="1" applyFill="1" applyBorder="1" applyAlignment="1">
      <alignment horizontal="right" vertical="center" wrapText="1"/>
    </xf>
    <xf numFmtId="0" fontId="6" fillId="10" borderId="14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166" fontId="24" fillId="7" borderId="0" xfId="0" applyNumberFormat="1" applyFont="1" applyFill="1" applyAlignment="1" applyProtection="1">
      <alignment horizontal="center" vertical="center" wrapText="1"/>
      <protection locked="0"/>
    </xf>
    <xf numFmtId="166" fontId="24" fillId="7" borderId="43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4"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581884</xdr:colOff>
      <xdr:row>0</xdr:row>
      <xdr:rowOff>78248</xdr:rowOff>
    </xdr:from>
    <xdr:to>
      <xdr:col>3</xdr:col>
      <xdr:colOff>1491984</xdr:colOff>
      <xdr:row>1</xdr:row>
      <xdr:rowOff>80927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A4FFBD1C-2799-40FA-814A-27A62BF76D2C}"/>
            </a:ext>
          </a:extLst>
        </xdr:cNvPr>
        <xdr:cNvGrpSpPr/>
      </xdr:nvGrpSpPr>
      <xdr:grpSpPr>
        <a:xfrm>
          <a:off x="9832564" y="78248"/>
          <a:ext cx="910100" cy="383679"/>
          <a:chOff x="7475162" y="78248"/>
          <a:chExt cx="910100" cy="383679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5B00CA0A-7FBF-4296-84A3-730FD169187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A62A94EA-94D7-4877-B843-0EEFE1B0B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213360</xdr:rowOff>
        </xdr:from>
        <xdr:to>
          <xdr:col>4</xdr:col>
          <xdr:colOff>685800</xdr:colOff>
          <xdr:row>14</xdr:row>
          <xdr:rowOff>586740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853440</xdr:colOff>
          <xdr:row>14</xdr:row>
          <xdr:rowOff>213360</xdr:rowOff>
        </xdr:from>
        <xdr:to>
          <xdr:col>4</xdr:col>
          <xdr:colOff>1310640</xdr:colOff>
          <xdr:row>14</xdr:row>
          <xdr:rowOff>586740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853440</xdr:colOff>
          <xdr:row>14</xdr:row>
          <xdr:rowOff>213360</xdr:rowOff>
        </xdr:from>
        <xdr:to>
          <xdr:col>4</xdr:col>
          <xdr:colOff>1310640</xdr:colOff>
          <xdr:row>14</xdr:row>
          <xdr:rowOff>586740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228600</xdr:rowOff>
        </xdr:from>
        <xdr:to>
          <xdr:col>6</xdr:col>
          <xdr:colOff>495300</xdr:colOff>
          <xdr:row>14</xdr:row>
          <xdr:rowOff>594360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670560</xdr:colOff>
          <xdr:row>14</xdr:row>
          <xdr:rowOff>213360</xdr:rowOff>
        </xdr:from>
        <xdr:to>
          <xdr:col>6</xdr:col>
          <xdr:colOff>1127760</xdr:colOff>
          <xdr:row>14</xdr:row>
          <xdr:rowOff>586740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49954</xdr:colOff>
      <xdr:row>0</xdr:row>
      <xdr:rowOff>246944</xdr:rowOff>
    </xdr:from>
    <xdr:to>
      <xdr:col>11</xdr:col>
      <xdr:colOff>303308</xdr:colOff>
      <xdr:row>5</xdr:row>
      <xdr:rowOff>248097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9510" y="246944"/>
          <a:ext cx="4825354" cy="1779153"/>
        </a:xfrm>
        <a:prstGeom prst="rect">
          <a:avLst/>
        </a:prstGeom>
      </xdr:spPr>
    </xdr:pic>
    <xdr:clientData/>
  </xdr:twoCellAnchor>
  <xdr:twoCellAnchor>
    <xdr:from>
      <xdr:col>2</xdr:col>
      <xdr:colOff>52494</xdr:colOff>
      <xdr:row>3</xdr:row>
      <xdr:rowOff>21164</xdr:rowOff>
    </xdr:from>
    <xdr:to>
      <xdr:col>4</xdr:col>
      <xdr:colOff>410634</xdr:colOff>
      <xdr:row>7</xdr:row>
      <xdr:rowOff>649111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4956105" y="1361720"/>
          <a:ext cx="2002085" cy="157339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415148</xdr:colOff>
      <xdr:row>4</xdr:row>
      <xdr:rowOff>17640</xdr:rowOff>
    </xdr:from>
    <xdr:to>
      <xdr:col>7</xdr:col>
      <xdr:colOff>28222</xdr:colOff>
      <xdr:row>7</xdr:row>
      <xdr:rowOff>458611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346251C-DC7C-4954-B640-4E28B98F9437}"/>
            </a:ext>
          </a:extLst>
        </xdr:cNvPr>
        <xdr:cNvSpPr txBox="1"/>
      </xdr:nvSpPr>
      <xdr:spPr>
        <a:xfrm>
          <a:off x="6962704" y="1541640"/>
          <a:ext cx="1899074" cy="1202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équipement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Equipement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Prestations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Etudes et conception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Logiciels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fr-FR"/>
          </a:b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1100"/>
        </a:p>
      </xdr:txBody>
    </xdr:sp>
    <xdr:clientData/>
  </xdr:twoCellAnchor>
  <xdr:twoCellAnchor editAs="oneCell">
    <xdr:from>
      <xdr:col>6</xdr:col>
      <xdr:colOff>307117</xdr:colOff>
      <xdr:row>12</xdr:row>
      <xdr:rowOff>484604</xdr:rowOff>
    </xdr:from>
    <xdr:to>
      <xdr:col>11</xdr:col>
      <xdr:colOff>257055</xdr:colOff>
      <xdr:row>14</xdr:row>
      <xdr:rowOff>874675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7034" y="5659854"/>
          <a:ext cx="3759938" cy="1522488"/>
        </a:xfrm>
        <a:prstGeom prst="rect">
          <a:avLst/>
        </a:prstGeom>
      </xdr:spPr>
    </xdr:pic>
    <xdr:clientData/>
  </xdr:twoCellAnchor>
  <xdr:twoCellAnchor>
    <xdr:from>
      <xdr:col>2</xdr:col>
      <xdr:colOff>43604</xdr:colOff>
      <xdr:row>14</xdr:row>
      <xdr:rowOff>195793</xdr:rowOff>
    </xdr:from>
    <xdr:to>
      <xdr:col>5</xdr:col>
      <xdr:colOff>655814</xdr:colOff>
      <xdr:row>14</xdr:row>
      <xdr:rowOff>776111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4947215" y="7117293"/>
          <a:ext cx="3018155" cy="58031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912284</xdr:colOff>
      <xdr:row>0</xdr:row>
      <xdr:rowOff>33866</xdr:rowOff>
    </xdr:from>
    <xdr:to>
      <xdr:col>0</xdr:col>
      <xdr:colOff>1816034</xdr:colOff>
      <xdr:row>0</xdr:row>
      <xdr:rowOff>417545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319B729D-12B4-4562-A0F7-E824C27EF6D0}"/>
            </a:ext>
          </a:extLst>
        </xdr:cNvPr>
        <xdr:cNvGrpSpPr/>
      </xdr:nvGrpSpPr>
      <xdr:grpSpPr>
        <a:xfrm>
          <a:off x="912284" y="33866"/>
          <a:ext cx="903750" cy="383679"/>
          <a:chOff x="7475162" y="78248"/>
          <a:chExt cx="910100" cy="383679"/>
        </a:xfrm>
      </xdr:grpSpPr>
      <xdr:pic>
        <xdr:nvPicPr>
          <xdr:cNvPr id="13" name="Image 12">
            <a:extLst>
              <a:ext uri="{FF2B5EF4-FFF2-40B4-BE49-F238E27FC236}">
                <a16:creationId xmlns:a16="http://schemas.microsoft.com/office/drawing/2014/main" id="{DA4BBE4C-4CC8-4411-A77E-BBACAB966B2F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8697187D-E0F0-402A-B141-F5DB021FB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337104" y="28222"/>
          <a:ext cx="8720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</xdr:row>
          <xdr:rowOff>571500</xdr:rowOff>
        </xdr:from>
        <xdr:to>
          <xdr:col>4</xdr:col>
          <xdr:colOff>548640</xdr:colOff>
          <xdr:row>13</xdr:row>
          <xdr:rowOff>800100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708660</xdr:colOff>
          <xdr:row>13</xdr:row>
          <xdr:rowOff>586740</xdr:rowOff>
        </xdr:from>
        <xdr:to>
          <xdr:col>4</xdr:col>
          <xdr:colOff>1104900</xdr:colOff>
          <xdr:row>13</xdr:row>
          <xdr:rowOff>815340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13</xdr:row>
          <xdr:rowOff>571500</xdr:rowOff>
        </xdr:from>
        <xdr:to>
          <xdr:col>6</xdr:col>
          <xdr:colOff>441960</xdr:colOff>
          <xdr:row>13</xdr:row>
          <xdr:rowOff>800100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13</xdr:row>
          <xdr:rowOff>571500</xdr:rowOff>
        </xdr:from>
        <xdr:to>
          <xdr:col>6</xdr:col>
          <xdr:colOff>1028700</xdr:colOff>
          <xdr:row>13</xdr:row>
          <xdr:rowOff>800100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13</xdr:row>
          <xdr:rowOff>701040</xdr:rowOff>
        </xdr:from>
        <xdr:to>
          <xdr:col>10</xdr:col>
          <xdr:colOff>403860</xdr:colOff>
          <xdr:row>13</xdr:row>
          <xdr:rowOff>929640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434340</xdr:colOff>
          <xdr:row>13</xdr:row>
          <xdr:rowOff>670560</xdr:rowOff>
        </xdr:from>
        <xdr:to>
          <xdr:col>10</xdr:col>
          <xdr:colOff>822960</xdr:colOff>
          <xdr:row>13</xdr:row>
          <xdr:rowOff>899160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 codeName="Feuil1">
    <tabColor theme="4" tint="-0.249977111117893"/>
    <pageSetUpPr fitToPage="1"/>
  </sheetPr>
  <dimension ref="A1:K53"/>
  <sheetViews>
    <sheetView tabSelected="1" zoomScale="50" zoomScaleNormal="50" workbookViewId="0">
      <selection activeCell="A3" sqref="A3"/>
    </sheetView>
  </sheetViews>
  <sheetFormatPr baseColWidth="10" defaultRowHeight="14.4" x14ac:dyDescent="0.3"/>
  <cols>
    <col min="1" max="1" width="47.5546875" customWidth="1"/>
    <col min="2" max="2" width="43.77734375" customWidth="1"/>
    <col min="3" max="3" width="43.44140625" customWidth="1"/>
    <col min="4" max="4" width="29.44140625" customWidth="1"/>
    <col min="5" max="5" width="25.5546875" customWidth="1"/>
    <col min="6" max="6" width="24.21875" customWidth="1"/>
    <col min="7" max="7" width="19.77734375" customWidth="1"/>
    <col min="8" max="8" width="44.21875" customWidth="1"/>
    <col min="9" max="9" width="20.77734375" customWidth="1"/>
    <col min="10" max="10" width="19.5546875" style="55" customWidth="1"/>
    <col min="11" max="11" width="20.77734375" customWidth="1"/>
  </cols>
  <sheetData>
    <row r="1" spans="1:11" ht="30" x14ac:dyDescent="0.3">
      <c r="A1" s="1" t="s">
        <v>0</v>
      </c>
      <c r="B1" s="1"/>
      <c r="C1" s="2"/>
      <c r="D1" s="2"/>
      <c r="E1" s="2"/>
      <c r="F1" s="2"/>
      <c r="G1" s="2"/>
      <c r="H1" s="3"/>
      <c r="I1" s="3"/>
      <c r="J1" s="46"/>
      <c r="K1" s="4"/>
    </row>
    <row r="2" spans="1:11" ht="17.399999999999999" x14ac:dyDescent="0.3">
      <c r="A2" s="5" t="s">
        <v>10</v>
      </c>
      <c r="B2" s="2"/>
      <c r="C2" s="5"/>
      <c r="D2" s="6"/>
      <c r="E2" s="6"/>
      <c r="F2" s="6"/>
      <c r="G2" s="6"/>
      <c r="H2" s="3"/>
      <c r="I2" s="3"/>
      <c r="J2" s="46"/>
      <c r="K2" s="4"/>
    </row>
    <row r="3" spans="1:11" x14ac:dyDescent="0.3">
      <c r="A3" s="7" t="s">
        <v>77</v>
      </c>
      <c r="B3" s="7"/>
      <c r="C3" s="8"/>
      <c r="D3" s="9"/>
      <c r="E3" s="9"/>
      <c r="F3" s="9"/>
      <c r="G3" s="9"/>
      <c r="H3" s="10"/>
      <c r="I3" s="10"/>
      <c r="J3" s="46"/>
    </row>
    <row r="4" spans="1:11" ht="39" customHeight="1" x14ac:dyDescent="0.4">
      <c r="A4" s="11" t="s">
        <v>1</v>
      </c>
      <c r="B4" s="5"/>
      <c r="C4" s="2"/>
      <c r="D4" s="35" t="s">
        <v>24</v>
      </c>
      <c r="E4" s="5"/>
      <c r="F4" s="5"/>
      <c r="G4" s="5"/>
      <c r="H4" s="5"/>
      <c r="I4" s="5"/>
      <c r="J4" s="47"/>
      <c r="K4" s="4"/>
    </row>
    <row r="5" spans="1:11" ht="21" x14ac:dyDescent="0.4">
      <c r="A5" s="12"/>
      <c r="B5" s="13"/>
      <c r="C5" s="14"/>
      <c r="D5" s="13"/>
      <c r="E5" s="13"/>
      <c r="F5" s="13"/>
      <c r="G5" s="13"/>
      <c r="H5" s="10"/>
      <c r="I5" s="10"/>
      <c r="J5" s="47"/>
    </row>
    <row r="6" spans="1:11" ht="15.6" x14ac:dyDescent="0.3">
      <c r="A6" s="168" t="s">
        <v>2</v>
      </c>
      <c r="B6" s="169"/>
      <c r="C6" s="169"/>
      <c r="D6" s="170"/>
      <c r="E6" s="15"/>
      <c r="F6" s="15"/>
      <c r="G6" s="15"/>
      <c r="H6" s="10"/>
      <c r="I6" s="10"/>
      <c r="J6" s="48"/>
    </row>
    <row r="7" spans="1:11" ht="27" customHeight="1" x14ac:dyDescent="0.3">
      <c r="A7" s="17" t="s">
        <v>25</v>
      </c>
      <c r="B7" s="171"/>
      <c r="C7" s="172"/>
      <c r="D7" s="173"/>
      <c r="E7" s="15"/>
      <c r="F7" s="15"/>
      <c r="G7" s="15"/>
      <c r="H7" s="10"/>
      <c r="I7" s="10"/>
      <c r="J7" s="49"/>
    </row>
    <row r="8" spans="1:11" ht="15" x14ac:dyDescent="0.3">
      <c r="A8" s="19"/>
      <c r="B8" s="20"/>
      <c r="C8" s="21"/>
      <c r="D8" s="18"/>
      <c r="E8" s="18"/>
      <c r="F8" s="18"/>
      <c r="G8" s="18"/>
      <c r="H8" s="10"/>
      <c r="I8" s="10"/>
      <c r="J8" s="49"/>
    </row>
    <row r="9" spans="1:11" ht="15.6" x14ac:dyDescent="0.3">
      <c r="A9" s="168" t="s">
        <v>4</v>
      </c>
      <c r="B9" s="169"/>
      <c r="C9" s="169"/>
      <c r="D9" s="170"/>
      <c r="E9" s="15"/>
      <c r="F9" s="15"/>
      <c r="G9" s="15"/>
      <c r="H9" s="10"/>
      <c r="I9" s="10"/>
      <c r="J9" s="47"/>
    </row>
    <row r="10" spans="1:11" ht="27" customHeight="1" x14ac:dyDescent="0.3">
      <c r="A10" s="22" t="s">
        <v>5</v>
      </c>
      <c r="B10" s="171"/>
      <c r="C10" s="174"/>
      <c r="D10" s="173"/>
      <c r="E10" s="15"/>
      <c r="F10" s="15"/>
      <c r="G10" s="15"/>
      <c r="H10" s="10"/>
      <c r="I10" s="10"/>
      <c r="J10" s="46"/>
    </row>
    <row r="11" spans="1:11" x14ac:dyDescent="0.3">
      <c r="A11" s="18"/>
      <c r="B11" s="23"/>
      <c r="C11" s="18"/>
      <c r="D11" s="24"/>
      <c r="E11" s="24"/>
      <c r="F11" s="24"/>
      <c r="G11" s="24"/>
      <c r="H11" s="24"/>
      <c r="I11" s="9"/>
      <c r="J11" s="46"/>
    </row>
    <row r="12" spans="1:11" ht="25.2" thickBot="1" x14ac:dyDescent="0.45">
      <c r="A12" s="69" t="s">
        <v>41</v>
      </c>
      <c r="B12" s="23"/>
      <c r="C12" s="18"/>
      <c r="D12" s="24"/>
      <c r="E12" s="24"/>
      <c r="F12" s="24"/>
      <c r="G12" s="24"/>
      <c r="H12" s="24"/>
      <c r="I12" s="24"/>
      <c r="J12" s="51"/>
    </row>
    <row r="13" spans="1:11" ht="41.55" customHeight="1" x14ac:dyDescent="0.3">
      <c r="A13" s="26"/>
      <c r="B13" s="16"/>
      <c r="C13" s="16"/>
      <c r="D13" s="27"/>
      <c r="E13" s="27"/>
      <c r="F13" s="175" t="s">
        <v>51</v>
      </c>
      <c r="G13" s="176"/>
      <c r="H13" s="27"/>
      <c r="I13" s="27"/>
      <c r="J13" s="52"/>
    </row>
    <row r="14" spans="1:11" ht="88.05" customHeight="1" thickBot="1" x14ac:dyDescent="0.35">
      <c r="A14" s="28" t="s">
        <v>32</v>
      </c>
      <c r="B14" s="28" t="s">
        <v>28</v>
      </c>
      <c r="C14" s="28" t="s">
        <v>38</v>
      </c>
      <c r="D14" s="28" t="s">
        <v>6</v>
      </c>
      <c r="E14" s="91" t="s">
        <v>69</v>
      </c>
      <c r="F14" s="93" t="s">
        <v>52</v>
      </c>
      <c r="G14" s="94" t="s">
        <v>66</v>
      </c>
      <c r="H14" s="92" t="s">
        <v>45</v>
      </c>
      <c r="I14" s="167"/>
      <c r="J14" s="167"/>
      <c r="K14" s="44"/>
    </row>
    <row r="15" spans="1:11" ht="64.05" customHeight="1" thickBot="1" x14ac:dyDescent="0.35">
      <c r="A15" s="28"/>
      <c r="B15" s="28"/>
      <c r="C15" s="28"/>
      <c r="D15" s="147"/>
      <c r="E15" s="148" t="s">
        <v>67</v>
      </c>
      <c r="F15" s="151"/>
      <c r="G15" s="152" t="s">
        <v>68</v>
      </c>
      <c r="H15" s="92"/>
      <c r="I15" s="146"/>
      <c r="J15" s="146"/>
      <c r="K15" s="44"/>
    </row>
    <row r="16" spans="1:11" ht="27" customHeight="1" x14ac:dyDescent="0.3">
      <c r="A16" s="30"/>
      <c r="B16" s="31"/>
      <c r="C16" s="31"/>
      <c r="D16" s="32"/>
      <c r="E16" s="95"/>
      <c r="F16" s="104"/>
      <c r="G16" s="105"/>
      <c r="H16" s="31"/>
      <c r="I16" s="45"/>
      <c r="J16" s="53"/>
      <c r="K16" s="44"/>
    </row>
    <row r="17" spans="1:11" ht="27" customHeight="1" x14ac:dyDescent="0.3">
      <c r="A17" s="30"/>
      <c r="B17" s="31"/>
      <c r="C17" s="31"/>
      <c r="D17" s="32"/>
      <c r="E17" s="95"/>
      <c r="F17" s="106"/>
      <c r="G17" s="98"/>
      <c r="H17" s="31"/>
      <c r="I17" s="45"/>
      <c r="J17" s="53"/>
      <c r="K17" s="44"/>
    </row>
    <row r="18" spans="1:11" ht="27" customHeight="1" x14ac:dyDescent="0.3">
      <c r="A18" s="30"/>
      <c r="B18" s="31"/>
      <c r="C18" s="31"/>
      <c r="D18" s="32"/>
      <c r="E18" s="95"/>
      <c r="F18" s="106"/>
      <c r="G18" s="98"/>
      <c r="H18" s="31"/>
      <c r="I18" s="45"/>
      <c r="J18" s="53"/>
      <c r="K18" s="44"/>
    </row>
    <row r="19" spans="1:11" ht="27" customHeight="1" x14ac:dyDescent="0.3">
      <c r="A19" s="30"/>
      <c r="B19" s="31"/>
      <c r="C19" s="31"/>
      <c r="D19" s="32"/>
      <c r="E19" s="95"/>
      <c r="F19" s="106"/>
      <c r="G19" s="98"/>
      <c r="H19" s="31"/>
      <c r="I19" s="45"/>
      <c r="J19" s="53"/>
      <c r="K19" s="44"/>
    </row>
    <row r="20" spans="1:11" ht="27" customHeight="1" x14ac:dyDescent="0.3">
      <c r="A20" s="30"/>
      <c r="B20" s="31"/>
      <c r="C20" s="31"/>
      <c r="D20" s="32"/>
      <c r="E20" s="95"/>
      <c r="F20" s="106"/>
      <c r="G20" s="98"/>
      <c r="H20" s="31"/>
      <c r="I20" s="45"/>
      <c r="J20" s="53"/>
      <c r="K20" s="44"/>
    </row>
    <row r="21" spans="1:11" ht="27" customHeight="1" x14ac:dyDescent="0.3">
      <c r="A21" s="30"/>
      <c r="B21" s="31"/>
      <c r="C21" s="31"/>
      <c r="D21" s="32"/>
      <c r="E21" s="95"/>
      <c r="F21" s="106"/>
      <c r="G21" s="98"/>
      <c r="H21" s="31"/>
      <c r="I21" s="45"/>
      <c r="J21" s="53"/>
      <c r="K21" s="44"/>
    </row>
    <row r="22" spans="1:11" ht="27" customHeight="1" x14ac:dyDescent="0.3">
      <c r="A22" s="30"/>
      <c r="B22" s="31"/>
      <c r="C22" s="31"/>
      <c r="D22" s="32"/>
      <c r="E22" s="95"/>
      <c r="F22" s="106"/>
      <c r="G22" s="98"/>
      <c r="H22" s="31"/>
      <c r="I22" s="45"/>
      <c r="J22" s="53"/>
      <c r="K22" s="44"/>
    </row>
    <row r="23" spans="1:11" ht="27" customHeight="1" x14ac:dyDescent="0.3">
      <c r="A23" s="30"/>
      <c r="B23" s="31"/>
      <c r="C23" s="31"/>
      <c r="D23" s="32"/>
      <c r="E23" s="95"/>
      <c r="F23" s="106"/>
      <c r="G23" s="98"/>
      <c r="H23" s="31"/>
      <c r="I23" s="45"/>
      <c r="J23" s="53"/>
      <c r="K23" s="44"/>
    </row>
    <row r="24" spans="1:11" ht="27" customHeight="1" x14ac:dyDescent="0.3">
      <c r="A24" s="30"/>
      <c r="B24" s="31"/>
      <c r="C24" s="31"/>
      <c r="D24" s="32"/>
      <c r="E24" s="95"/>
      <c r="F24" s="106"/>
      <c r="G24" s="98"/>
      <c r="H24" s="31"/>
      <c r="I24" s="45"/>
      <c r="J24" s="53"/>
      <c r="K24" s="44"/>
    </row>
    <row r="25" spans="1:11" ht="27" customHeight="1" x14ac:dyDescent="0.3">
      <c r="A25" s="30"/>
      <c r="B25" s="31"/>
      <c r="C25" s="31"/>
      <c r="D25" s="32"/>
      <c r="E25" s="95"/>
      <c r="F25" s="106"/>
      <c r="G25" s="98"/>
      <c r="H25" s="31"/>
      <c r="I25" s="45"/>
      <c r="J25" s="53"/>
      <c r="K25" s="44"/>
    </row>
    <row r="26" spans="1:11" ht="27" customHeight="1" x14ac:dyDescent="0.3">
      <c r="A26" s="30"/>
      <c r="B26" s="31"/>
      <c r="C26" s="31"/>
      <c r="D26" s="32"/>
      <c r="E26" s="95"/>
      <c r="F26" s="106"/>
      <c r="G26" s="98"/>
      <c r="H26" s="31"/>
      <c r="I26" s="45"/>
      <c r="J26" s="53"/>
      <c r="K26" s="44"/>
    </row>
    <row r="27" spans="1:11" ht="27" customHeight="1" x14ac:dyDescent="0.3">
      <c r="A27" s="30"/>
      <c r="B27" s="31"/>
      <c r="C27" s="31"/>
      <c r="D27" s="32"/>
      <c r="E27" s="95"/>
      <c r="F27" s="106"/>
      <c r="G27" s="98"/>
      <c r="H27" s="31"/>
      <c r="I27" s="45"/>
      <c r="J27" s="53"/>
      <c r="K27" s="44"/>
    </row>
    <row r="28" spans="1:11" ht="27" customHeight="1" x14ac:dyDescent="0.3">
      <c r="A28" s="30"/>
      <c r="B28" s="31"/>
      <c r="C28" s="31"/>
      <c r="D28" s="32"/>
      <c r="E28" s="95"/>
      <c r="F28" s="106"/>
      <c r="G28" s="98"/>
      <c r="H28" s="31"/>
      <c r="I28" s="45"/>
      <c r="J28" s="53"/>
      <c r="K28" s="44"/>
    </row>
    <row r="29" spans="1:11" ht="27" customHeight="1" x14ac:dyDescent="0.3">
      <c r="A29" s="30"/>
      <c r="B29" s="31"/>
      <c r="C29" s="31"/>
      <c r="D29" s="32"/>
      <c r="E29" s="95"/>
      <c r="F29" s="106"/>
      <c r="G29" s="98"/>
      <c r="H29" s="31"/>
      <c r="I29" s="45"/>
      <c r="J29" s="53"/>
      <c r="K29" s="44"/>
    </row>
    <row r="30" spans="1:11" ht="27" customHeight="1" x14ac:dyDescent="0.3">
      <c r="A30" s="30"/>
      <c r="B30" s="31"/>
      <c r="C30" s="31"/>
      <c r="D30" s="32"/>
      <c r="E30" s="95"/>
      <c r="F30" s="106"/>
      <c r="G30" s="98"/>
      <c r="H30" s="31"/>
      <c r="I30" s="45"/>
      <c r="J30" s="53"/>
      <c r="K30" s="44"/>
    </row>
    <row r="31" spans="1:11" ht="27" customHeight="1" x14ac:dyDescent="0.3">
      <c r="A31" s="30"/>
      <c r="B31" s="31"/>
      <c r="C31" s="31"/>
      <c r="D31" s="32"/>
      <c r="E31" s="95"/>
      <c r="F31" s="106"/>
      <c r="G31" s="98"/>
      <c r="H31" s="31"/>
      <c r="I31" s="45"/>
      <c r="J31" s="53"/>
      <c r="K31" s="44"/>
    </row>
    <row r="32" spans="1:11" ht="27" customHeight="1" x14ac:dyDescent="0.3">
      <c r="A32" s="30"/>
      <c r="B32" s="31"/>
      <c r="C32" s="31"/>
      <c r="D32" s="32"/>
      <c r="E32" s="95"/>
      <c r="F32" s="106"/>
      <c r="G32" s="98"/>
      <c r="H32" s="31"/>
      <c r="I32" s="45"/>
      <c r="J32" s="53"/>
      <c r="K32" s="44"/>
    </row>
    <row r="33" spans="1:11" ht="27" customHeight="1" x14ac:dyDescent="0.3">
      <c r="A33" s="30"/>
      <c r="B33" s="31"/>
      <c r="C33" s="31"/>
      <c r="D33" s="32"/>
      <c r="E33" s="95"/>
      <c r="F33" s="106"/>
      <c r="G33" s="98"/>
      <c r="H33" s="31"/>
      <c r="I33" s="45"/>
      <c r="J33" s="53"/>
      <c r="K33" s="44"/>
    </row>
    <row r="34" spans="1:11" ht="27" customHeight="1" x14ac:dyDescent="0.3">
      <c r="A34" s="30"/>
      <c r="B34" s="31"/>
      <c r="C34" s="31"/>
      <c r="D34" s="32"/>
      <c r="E34" s="95"/>
      <c r="F34" s="106"/>
      <c r="G34" s="98"/>
      <c r="H34" s="31"/>
      <c r="I34" s="45"/>
      <c r="J34" s="53"/>
      <c r="K34" s="44"/>
    </row>
    <row r="35" spans="1:11" ht="27" customHeight="1" x14ac:dyDescent="0.3">
      <c r="A35" s="30"/>
      <c r="B35" s="31"/>
      <c r="C35" s="31"/>
      <c r="D35" s="32"/>
      <c r="E35" s="95"/>
      <c r="F35" s="106"/>
      <c r="G35" s="98"/>
      <c r="H35" s="31"/>
      <c r="I35" s="45"/>
      <c r="J35" s="53"/>
      <c r="K35" s="44"/>
    </row>
    <row r="36" spans="1:11" ht="27" customHeight="1" x14ac:dyDescent="0.3">
      <c r="A36" s="30"/>
      <c r="B36" s="31"/>
      <c r="C36" s="31"/>
      <c r="D36" s="32"/>
      <c r="E36" s="95"/>
      <c r="F36" s="106"/>
      <c r="G36" s="98"/>
      <c r="H36" s="31"/>
      <c r="I36" s="45"/>
      <c r="J36" s="53"/>
      <c r="K36" s="44"/>
    </row>
    <row r="37" spans="1:11" ht="27" customHeight="1" x14ac:dyDescent="0.3">
      <c r="A37" s="30"/>
      <c r="B37" s="31"/>
      <c r="C37" s="31"/>
      <c r="D37" s="32"/>
      <c r="E37" s="95"/>
      <c r="F37" s="106"/>
      <c r="G37" s="98"/>
      <c r="H37" s="31"/>
      <c r="I37" s="45"/>
      <c r="J37" s="53"/>
      <c r="K37" s="44"/>
    </row>
    <row r="38" spans="1:11" ht="27" customHeight="1" x14ac:dyDescent="0.3">
      <c r="A38" s="30"/>
      <c r="B38" s="31"/>
      <c r="C38" s="31"/>
      <c r="D38" s="32"/>
      <c r="E38" s="95"/>
      <c r="F38" s="106"/>
      <c r="G38" s="98"/>
      <c r="H38" s="31"/>
      <c r="I38" s="45"/>
      <c r="J38" s="53"/>
      <c r="K38" s="44"/>
    </row>
    <row r="39" spans="1:11" ht="27" customHeight="1" x14ac:dyDescent="0.3">
      <c r="A39" s="30"/>
      <c r="B39" s="31"/>
      <c r="C39" s="31"/>
      <c r="D39" s="32"/>
      <c r="E39" s="95"/>
      <c r="F39" s="106"/>
      <c r="G39" s="98"/>
      <c r="H39" s="31"/>
      <c r="I39" s="45"/>
      <c r="J39" s="53"/>
      <c r="K39" s="44"/>
    </row>
    <row r="40" spans="1:11" ht="27" customHeight="1" x14ac:dyDescent="0.3">
      <c r="A40" s="30"/>
      <c r="B40" s="31"/>
      <c r="C40" s="31"/>
      <c r="D40" s="32"/>
      <c r="E40" s="95"/>
      <c r="F40" s="106"/>
      <c r="G40" s="98"/>
      <c r="H40" s="31"/>
      <c r="I40" s="45"/>
      <c r="J40" s="53"/>
      <c r="K40" s="44"/>
    </row>
    <row r="41" spans="1:11" ht="27" customHeight="1" x14ac:dyDescent="0.3">
      <c r="A41" s="30"/>
      <c r="B41" s="31"/>
      <c r="C41" s="31"/>
      <c r="D41" s="32"/>
      <c r="E41" s="95"/>
      <c r="F41" s="106"/>
      <c r="G41" s="98"/>
      <c r="H41" s="31"/>
      <c r="I41" s="45"/>
      <c r="J41" s="53"/>
      <c r="K41" s="44"/>
    </row>
    <row r="42" spans="1:11" ht="27" customHeight="1" x14ac:dyDescent="0.3">
      <c r="A42" s="30"/>
      <c r="B42" s="31"/>
      <c r="C42" s="31"/>
      <c r="D42" s="32"/>
      <c r="E42" s="95"/>
      <c r="F42" s="106"/>
      <c r="G42" s="98"/>
      <c r="H42" s="31"/>
      <c r="I42" s="45"/>
      <c r="J42" s="53"/>
      <c r="K42" s="44"/>
    </row>
    <row r="43" spans="1:11" ht="27" customHeight="1" x14ac:dyDescent="0.3">
      <c r="A43" s="30"/>
      <c r="B43" s="31"/>
      <c r="C43" s="31"/>
      <c r="D43" s="32"/>
      <c r="E43" s="95"/>
      <c r="F43" s="106"/>
      <c r="G43" s="98"/>
      <c r="H43" s="31"/>
      <c r="I43" s="45"/>
      <c r="J43" s="53"/>
      <c r="K43" s="44"/>
    </row>
    <row r="44" spans="1:11" ht="27" customHeight="1" x14ac:dyDescent="0.3">
      <c r="A44" s="30"/>
      <c r="B44" s="31"/>
      <c r="C44" s="31"/>
      <c r="D44" s="32"/>
      <c r="E44" s="95"/>
      <c r="F44" s="106"/>
      <c r="G44" s="98"/>
      <c r="H44" s="31"/>
      <c r="I44" s="45"/>
      <c r="J44" s="53"/>
      <c r="K44" s="44"/>
    </row>
    <row r="45" spans="1:11" ht="27" customHeight="1" x14ac:dyDescent="0.3">
      <c r="A45" s="30"/>
      <c r="B45" s="31"/>
      <c r="C45" s="31"/>
      <c r="D45" s="32"/>
      <c r="E45" s="95"/>
      <c r="F45" s="106"/>
      <c r="G45" s="98"/>
      <c r="H45" s="31"/>
      <c r="I45" s="45"/>
      <c r="J45" s="53"/>
      <c r="K45" s="44"/>
    </row>
    <row r="46" spans="1:11" ht="27" customHeight="1" x14ac:dyDescent="0.3">
      <c r="A46" s="30"/>
      <c r="B46" s="31"/>
      <c r="C46" s="31"/>
      <c r="D46" s="32"/>
      <c r="E46" s="95"/>
      <c r="F46" s="106"/>
      <c r="G46" s="98"/>
      <c r="H46" s="31"/>
      <c r="I46" s="45"/>
      <c r="J46" s="53"/>
      <c r="K46" s="44"/>
    </row>
    <row r="47" spans="1:11" ht="27" customHeight="1" x14ac:dyDescent="0.3">
      <c r="A47" s="30"/>
      <c r="B47" s="31"/>
      <c r="C47" s="31"/>
      <c r="D47" s="31"/>
      <c r="E47" s="96"/>
      <c r="F47" s="106"/>
      <c r="G47" s="99"/>
      <c r="H47" s="31"/>
      <c r="I47" s="45"/>
      <c r="J47" s="53"/>
      <c r="K47" s="44"/>
    </row>
    <row r="48" spans="1:11" ht="27" customHeight="1" x14ac:dyDescent="0.3">
      <c r="A48" s="30"/>
      <c r="B48" s="31"/>
      <c r="C48" s="31"/>
      <c r="D48" s="31"/>
      <c r="E48" s="97"/>
      <c r="F48" s="106"/>
      <c r="G48" s="100"/>
      <c r="H48" s="31"/>
      <c r="I48" s="45"/>
      <c r="J48" s="53"/>
      <c r="K48" s="44"/>
    </row>
    <row r="49" spans="1:11" ht="27" customHeight="1" thickBot="1" x14ac:dyDescent="0.35">
      <c r="A49" s="30"/>
      <c r="B49" s="31"/>
      <c r="C49" s="31"/>
      <c r="D49" s="31"/>
      <c r="E49" s="97"/>
      <c r="F49" s="107"/>
      <c r="G49" s="101"/>
      <c r="H49" s="31"/>
      <c r="I49" s="45"/>
      <c r="J49" s="53"/>
      <c r="K49" s="44"/>
    </row>
    <row r="50" spans="1:11" ht="18" thickBot="1" x14ac:dyDescent="0.35">
      <c r="A50" s="164" t="s">
        <v>60</v>
      </c>
      <c r="B50" s="165"/>
      <c r="C50" s="165"/>
      <c r="D50" s="166"/>
      <c r="E50" s="43">
        <f>SUM(E16:E49)</f>
        <v>0</v>
      </c>
      <c r="H50" s="56"/>
      <c r="I50" s="44"/>
      <c r="J50" s="54"/>
      <c r="K50" s="44"/>
    </row>
    <row r="51" spans="1:11" ht="15" thickBot="1" x14ac:dyDescent="0.35">
      <c r="H51" s="57"/>
    </row>
    <row r="52" spans="1:11" ht="18.600000000000001" customHeight="1" thickBot="1" x14ac:dyDescent="0.35">
      <c r="A52" s="161" t="s">
        <v>61</v>
      </c>
      <c r="B52" s="162"/>
      <c r="C52" s="162"/>
      <c r="D52" s="163"/>
      <c r="E52" s="139">
        <v>0</v>
      </c>
      <c r="J52"/>
    </row>
    <row r="53" spans="1:11" x14ac:dyDescent="0.3">
      <c r="J53"/>
    </row>
  </sheetData>
  <sheetProtection algorithmName="SHA-512" hashValue="dneKL6tzx3EBKuIuGvCQp+DToL86fNOxnOHrK9ivwftQRaGcW7qYBENuqqGtGlz+W2JWYptu6qQ6zxgwvUVLyQ==" saltValue="2ns6o/knLeSkJgFrSeWBag==" spinCount="100000" sheet="1" insertRows="0" autoFilter="0"/>
  <protectedRanges>
    <protectedRange sqref="B7 B10 A16:G49" name="LISTE DEP"/>
  </protectedRanges>
  <mergeCells count="8">
    <mergeCell ref="A52:D52"/>
    <mergeCell ref="A50:D50"/>
    <mergeCell ref="I14:J14"/>
    <mergeCell ref="A6:D6"/>
    <mergeCell ref="B7:D7"/>
    <mergeCell ref="A9:D9"/>
    <mergeCell ref="B10:D10"/>
    <mergeCell ref="F13:G13"/>
  </mergeCells>
  <dataValidations count="2">
    <dataValidation type="textLength" operator="lessThanOrEqual" allowBlank="1" showInputMessage="1" showErrorMessage="1" error="Le libellé de l'opération ne doit pas dépasser 96 caractères" sqref="B10:C10" xr:uid="{810CBC40-FED9-4168-94F5-39951674413D}">
      <formula1>96</formula1>
    </dataValidation>
    <dataValidation allowBlank="1" sqref="I1:J50 H1:H13 H16:H50" xr:uid="{A7ECB258-4E5D-4B97-B028-30991FD04F09}"/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213360</xdr:rowOff>
                  </from>
                  <to>
                    <xdr:col>4</xdr:col>
                    <xdr:colOff>685800</xdr:colOff>
                    <xdr:row>14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853440</xdr:colOff>
                    <xdr:row>14</xdr:row>
                    <xdr:rowOff>213360</xdr:rowOff>
                  </from>
                  <to>
                    <xdr:col>4</xdr:col>
                    <xdr:colOff>1310640</xdr:colOff>
                    <xdr:row>14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4</xdr:col>
                    <xdr:colOff>853440</xdr:colOff>
                    <xdr:row>14</xdr:row>
                    <xdr:rowOff>213360</xdr:rowOff>
                  </from>
                  <to>
                    <xdr:col>4</xdr:col>
                    <xdr:colOff>1310640</xdr:colOff>
                    <xdr:row>14</xdr:row>
                    <xdr:rowOff>586740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228600</xdr:rowOff>
                  </from>
                  <to>
                    <xdr:col>6</xdr:col>
                    <xdr:colOff>495300</xdr:colOff>
                    <xdr:row>14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670560</xdr:colOff>
                    <xdr:row>14</xdr:row>
                    <xdr:rowOff>213360</xdr:rowOff>
                  </from>
                  <to>
                    <xdr:col>6</xdr:col>
                    <xdr:colOff>1127760</xdr:colOff>
                    <xdr:row>14</xdr:row>
                    <xdr:rowOff>586740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9D6A1E-2020-4420-A98D-E72DDE55EB1C}">
          <x14:formula1>
            <xm:f>Référentiel!$A$2:$A$6</xm:f>
          </x14:formula1>
          <xm:sqref>A16:A49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sheetPr codeName="Feuil2">
    <tabColor theme="4" tint="-0.249977111117893"/>
  </sheetPr>
  <dimension ref="A1:H24"/>
  <sheetViews>
    <sheetView zoomScale="70" zoomScaleNormal="70" workbookViewId="0">
      <selection activeCell="B13" sqref="B13"/>
    </sheetView>
  </sheetViews>
  <sheetFormatPr baseColWidth="10" defaultRowHeight="14.4" x14ac:dyDescent="0.3"/>
  <cols>
    <col min="1" max="1" width="45.21875" customWidth="1"/>
    <col min="2" max="2" width="31" customWidth="1"/>
    <col min="4" max="4" width="12.5546875" bestFit="1" customWidth="1"/>
  </cols>
  <sheetData>
    <row r="1" spans="1:4" ht="69" x14ac:dyDescent="0.35">
      <c r="A1" s="37" t="s">
        <v>9</v>
      </c>
      <c r="B1" s="36" t="s">
        <v>64</v>
      </c>
      <c r="D1" s="35" t="s">
        <v>24</v>
      </c>
    </row>
    <row r="2" spans="1:4" ht="35.1" customHeight="1" x14ac:dyDescent="0.3">
      <c r="A2" s="38" t="s">
        <v>70</v>
      </c>
      <c r="B2" s="39">
        <f ca="1">SUM(B3:B4)</f>
        <v>0</v>
      </c>
    </row>
    <row r="3" spans="1:4" x14ac:dyDescent="0.3">
      <c r="A3" s="40" t="s">
        <v>31</v>
      </c>
      <c r="B3" s="41">
        <f ca="1">SUMIF(Dépenses!$A$16:$E$49,"Matériel",Dépenses!$E$16:$E$49)</f>
        <v>0</v>
      </c>
    </row>
    <row r="4" spans="1:4" x14ac:dyDescent="0.3">
      <c r="A4" s="40" t="s">
        <v>46</v>
      </c>
      <c r="B4" s="41">
        <f ca="1">SUMIF(Dépenses!$A$16:$E$49,"Equipement",Dépenses!$E$16:$E$49)</f>
        <v>0</v>
      </c>
    </row>
    <row r="5" spans="1:4" ht="20.100000000000001" customHeight="1" x14ac:dyDescent="0.3">
      <c r="A5" s="38" t="s">
        <v>72</v>
      </c>
      <c r="B5" s="39">
        <f ca="1">SUM(B6:B7)</f>
        <v>0</v>
      </c>
    </row>
    <row r="6" spans="1:4" ht="20.100000000000001" customHeight="1" x14ac:dyDescent="0.3">
      <c r="A6" s="40" t="s">
        <v>47</v>
      </c>
      <c r="B6" s="41">
        <f ca="1">SUMIF(Dépenses!$A$16:$E$49,"Etudes et conception",Dépenses!$E$16:$E$49)</f>
        <v>0</v>
      </c>
    </row>
    <row r="7" spans="1:4" ht="20.100000000000001" customHeight="1" x14ac:dyDescent="0.3">
      <c r="A7" s="40" t="s">
        <v>71</v>
      </c>
      <c r="B7" s="41">
        <f ca="1">SUMIF(Dépenses!$A$16:$E$49,"Informatique",Dépenses!$E$16:$E$49)</f>
        <v>0</v>
      </c>
    </row>
    <row r="8" spans="1:4" ht="62.55" customHeight="1" x14ac:dyDescent="0.3">
      <c r="A8" s="38" t="s">
        <v>12</v>
      </c>
      <c r="B8" s="39">
        <f ca="1">B2+B5</f>
        <v>0</v>
      </c>
    </row>
    <row r="9" spans="1:4" ht="43.5" customHeight="1" x14ac:dyDescent="0.3">
      <c r="A9" s="40" t="s">
        <v>53</v>
      </c>
      <c r="B9" s="58">
        <f ca="1">MIN(0.15*B2,B5)</f>
        <v>0</v>
      </c>
    </row>
    <row r="10" spans="1:4" ht="53.1" customHeight="1" x14ac:dyDescent="0.3">
      <c r="A10" s="38" t="s">
        <v>50</v>
      </c>
      <c r="B10" s="39">
        <f ca="1">MIN(B2+MIN(B9,B5),(B14-B13))</f>
        <v>0</v>
      </c>
      <c r="C10" s="74" t="s">
        <v>55</v>
      </c>
    </row>
    <row r="11" spans="1:4" ht="24.45" customHeight="1" x14ac:dyDescent="0.3">
      <c r="A11" s="40" t="s">
        <v>57</v>
      </c>
      <c r="B11" s="88">
        <v>20000</v>
      </c>
    </row>
    <row r="12" spans="1:4" ht="25.95" customHeight="1" x14ac:dyDescent="0.3">
      <c r="A12" s="40" t="s">
        <v>40</v>
      </c>
      <c r="B12" s="77">
        <v>0.3</v>
      </c>
    </row>
    <row r="13" spans="1:4" ht="63" customHeight="1" x14ac:dyDescent="0.3">
      <c r="A13" s="89" t="s">
        <v>58</v>
      </c>
      <c r="B13" s="116"/>
    </row>
    <row r="14" spans="1:4" ht="26.4" x14ac:dyDescent="0.3">
      <c r="A14" s="40" t="s">
        <v>39</v>
      </c>
      <c r="B14" s="88">
        <v>4000000</v>
      </c>
    </row>
    <row r="15" spans="1:4" ht="79.05" customHeight="1" x14ac:dyDescent="0.3">
      <c r="A15" s="38" t="s">
        <v>13</v>
      </c>
      <c r="B15" s="39" t="str">
        <f ca="1">IF(B10&lt;B11,"Le seuil de l'assiette éligible n'est pas atteint, pas d'aide possible",B10*B12)</f>
        <v>Le seuil de l'assiette éligible n'est pas atteint, pas d'aide possible</v>
      </c>
    </row>
    <row r="16" spans="1:4" ht="26.1" customHeight="1" x14ac:dyDescent="0.3">
      <c r="A16" s="40" t="s">
        <v>37</v>
      </c>
      <c r="B16" s="58" t="str">
        <f ca="1">IF(ISERROR(0.4*B15),"",0.4*B15)</f>
        <v/>
      </c>
      <c r="D16" s="75"/>
    </row>
    <row r="17" spans="1:8" x14ac:dyDescent="0.3">
      <c r="A17" s="40" t="s">
        <v>36</v>
      </c>
      <c r="B17" s="58" t="str">
        <f ca="1">IF(ISERROR(0.6*B15),"",0.6*B15)</f>
        <v/>
      </c>
      <c r="D17" s="71"/>
    </row>
    <row r="18" spans="1:8" x14ac:dyDescent="0.3">
      <c r="C18" s="57"/>
    </row>
    <row r="19" spans="1:8" x14ac:dyDescent="0.3">
      <c r="C19" s="57"/>
    </row>
    <row r="20" spans="1:8" ht="26.1" customHeight="1" x14ac:dyDescent="0.3">
      <c r="C20" s="76"/>
    </row>
    <row r="21" spans="1:8" ht="68.099999999999994" customHeight="1" x14ac:dyDescent="0.3">
      <c r="C21" s="73"/>
    </row>
    <row r="22" spans="1:8" x14ac:dyDescent="0.3">
      <c r="C22" s="73"/>
    </row>
    <row r="23" spans="1:8" x14ac:dyDescent="0.3">
      <c r="C23" s="73"/>
      <c r="H23" s="72"/>
    </row>
    <row r="24" spans="1:8" x14ac:dyDescent="0.3">
      <c r="C24" s="74"/>
    </row>
  </sheetData>
  <sheetProtection algorithmName="SHA-512" hashValue="svyUSH7B81oxWit7T220qIeIuuPCgxV067IICR5yI7Af6aONVBnD4KjyYXEovtVQVdC5UaUTZecPL/OGA4B7pQ==" saltValue="OjJ9dht1fmF49rgIaAvoQg==" spinCount="100000" sheet="1" selectLockedCells="1"/>
  <protectedRanges>
    <protectedRange sqref="B13" name="PF"/>
  </protectedRange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 codeName="Feuil3">
    <tabColor theme="5"/>
    <pageSetUpPr fitToPage="1"/>
  </sheetPr>
  <dimension ref="A1:P58"/>
  <sheetViews>
    <sheetView zoomScale="50" zoomScaleNormal="50" workbookViewId="0">
      <pane xSplit="1" topLeftCell="B1" activePane="topRight" state="frozen"/>
      <selection activeCell="A6" sqref="A6"/>
      <selection pane="topRight" activeCell="J18" sqref="J18"/>
    </sheetView>
  </sheetViews>
  <sheetFormatPr baseColWidth="10" defaultRowHeight="14.4" x14ac:dyDescent="0.3"/>
  <cols>
    <col min="1" max="2" width="31.44140625" customWidth="1"/>
    <col min="3" max="3" width="27.44140625" customWidth="1"/>
    <col min="4" max="4" width="23.77734375" customWidth="1"/>
    <col min="5" max="5" width="23.6640625" customWidth="1"/>
    <col min="6" max="8" width="19.77734375" customWidth="1"/>
    <col min="9" max="9" width="5.5546875" customWidth="1"/>
    <col min="10" max="10" width="26.77734375" customWidth="1"/>
    <col min="11" max="11" width="13.77734375" customWidth="1"/>
    <col min="12" max="12" width="29.21875" style="55" customWidth="1"/>
    <col min="13" max="14" width="18.44140625" customWidth="1"/>
    <col min="15" max="15" width="21.5546875" style="67" customWidth="1"/>
    <col min="16" max="16" width="17.77734375" customWidth="1"/>
    <col min="17" max="17" width="38.5546875" customWidth="1"/>
  </cols>
  <sheetData>
    <row r="1" spans="1:15" ht="30" x14ac:dyDescent="0.3">
      <c r="A1" s="1" t="s">
        <v>0</v>
      </c>
      <c r="B1" s="1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5" ht="17.399999999999999" x14ac:dyDescent="0.3">
      <c r="A2" s="5" t="s">
        <v>10</v>
      </c>
      <c r="B2" s="2"/>
      <c r="C2" s="5"/>
      <c r="D2" s="6"/>
      <c r="E2" s="6"/>
      <c r="F2" s="6"/>
      <c r="G2" s="6"/>
      <c r="H2" s="6"/>
      <c r="I2" s="3"/>
      <c r="J2" s="3"/>
      <c r="K2" s="3"/>
      <c r="L2" s="4"/>
    </row>
    <row r="3" spans="1:15" x14ac:dyDescent="0.3">
      <c r="A3" s="7" t="str">
        <f>Dépenses!A3</f>
        <v>Version 2 du 08 août 2025</v>
      </c>
      <c r="B3" s="8"/>
      <c r="C3" s="8"/>
      <c r="D3" s="9"/>
      <c r="E3" s="9"/>
      <c r="F3" s="9"/>
      <c r="G3" s="9"/>
      <c r="H3" s="9"/>
      <c r="I3" s="10"/>
      <c r="J3" s="10"/>
      <c r="K3" s="10"/>
      <c r="L3"/>
    </row>
    <row r="4" spans="1:15" ht="24.6" x14ac:dyDescent="0.4">
      <c r="A4" s="11" t="s">
        <v>1</v>
      </c>
      <c r="B4" s="5"/>
      <c r="C4" s="2"/>
      <c r="D4" s="5"/>
      <c r="E4" s="5"/>
      <c r="F4" s="5"/>
      <c r="G4" s="5"/>
      <c r="H4" s="5"/>
      <c r="I4" s="5"/>
      <c r="J4" s="5"/>
      <c r="K4" s="70"/>
      <c r="L4" s="4"/>
    </row>
    <row r="5" spans="1:15" ht="21" x14ac:dyDescent="0.4">
      <c r="A5" s="12"/>
      <c r="B5" s="13"/>
      <c r="C5" s="14"/>
      <c r="D5" s="13"/>
      <c r="E5" s="13"/>
      <c r="F5" s="13"/>
      <c r="G5" s="13"/>
      <c r="H5" s="13"/>
      <c r="I5" s="10"/>
      <c r="J5" s="10"/>
      <c r="K5" s="10"/>
      <c r="L5"/>
    </row>
    <row r="6" spans="1:15" ht="15.6" x14ac:dyDescent="0.3">
      <c r="A6" s="168" t="s">
        <v>2</v>
      </c>
      <c r="B6" s="169"/>
      <c r="C6" s="169"/>
      <c r="D6" s="170"/>
      <c r="E6" s="15"/>
      <c r="F6" s="15"/>
      <c r="G6" s="15"/>
      <c r="H6" s="15"/>
      <c r="I6" s="10"/>
      <c r="J6" s="10"/>
      <c r="K6" s="10"/>
      <c r="L6"/>
    </row>
    <row r="7" spans="1:15" ht="27" customHeight="1" x14ac:dyDescent="0.3">
      <c r="A7" s="29" t="s">
        <v>3</v>
      </c>
      <c r="B7" s="180">
        <f>Dépenses!B7</f>
        <v>0</v>
      </c>
      <c r="C7" s="181"/>
      <c r="D7" s="182"/>
      <c r="E7" s="15"/>
      <c r="F7" s="15"/>
      <c r="G7" s="15"/>
      <c r="H7" s="15"/>
      <c r="I7" s="10"/>
      <c r="J7" s="10"/>
      <c r="K7" s="10"/>
      <c r="L7"/>
    </row>
    <row r="8" spans="1:15" ht="15" x14ac:dyDescent="0.3">
      <c r="A8" s="19"/>
      <c r="B8" s="20"/>
      <c r="C8" s="21"/>
      <c r="D8" s="18"/>
      <c r="E8" s="18"/>
      <c r="F8" s="18"/>
      <c r="G8" s="18"/>
      <c r="H8" s="18"/>
      <c r="I8" s="10"/>
      <c r="J8" s="10"/>
      <c r="K8" s="10"/>
      <c r="L8"/>
    </row>
    <row r="9" spans="1:15" ht="15.6" x14ac:dyDescent="0.3">
      <c r="A9" s="168" t="s">
        <v>4</v>
      </c>
      <c r="B9" s="169"/>
      <c r="C9" s="169"/>
      <c r="D9" s="170"/>
      <c r="E9" s="15"/>
      <c r="F9" s="15"/>
      <c r="G9" s="15"/>
      <c r="H9" s="15"/>
      <c r="I9" s="10"/>
      <c r="J9" s="10"/>
      <c r="K9" s="10"/>
      <c r="L9"/>
    </row>
    <row r="10" spans="1:15" ht="26.55" customHeight="1" x14ac:dyDescent="0.3">
      <c r="A10" s="29" t="s">
        <v>5</v>
      </c>
      <c r="B10" s="180">
        <f>Dépenses!B10</f>
        <v>0</v>
      </c>
      <c r="C10" s="181"/>
      <c r="D10" s="182"/>
      <c r="E10" s="15"/>
      <c r="F10" s="15"/>
      <c r="G10" s="15"/>
      <c r="H10" s="15"/>
      <c r="I10" s="10"/>
      <c r="J10" s="10"/>
      <c r="K10" s="10"/>
      <c r="L10"/>
    </row>
    <row r="11" spans="1:15" x14ac:dyDescent="0.3">
      <c r="A11" s="34"/>
      <c r="B11" s="34"/>
      <c r="C11" s="34"/>
      <c r="D11" s="34"/>
      <c r="E11" s="34"/>
      <c r="F11" s="34"/>
      <c r="G11" s="34"/>
      <c r="H11" s="34"/>
      <c r="I11" s="61"/>
      <c r="J11" s="61"/>
      <c r="K11" s="10"/>
    </row>
    <row r="12" spans="1:15" ht="50.1" customHeight="1" thickBot="1" x14ac:dyDescent="0.35">
      <c r="A12" s="25" t="s">
        <v>27</v>
      </c>
      <c r="B12" s="23"/>
      <c r="C12" s="18"/>
      <c r="D12" s="24"/>
      <c r="E12" s="24"/>
      <c r="F12" s="24"/>
      <c r="G12" s="24"/>
      <c r="H12" s="24"/>
      <c r="I12" s="24"/>
      <c r="J12" s="177" t="s">
        <v>65</v>
      </c>
      <c r="K12" s="178"/>
      <c r="L12" s="178"/>
      <c r="M12" s="178"/>
      <c r="N12" s="178"/>
      <c r="O12" s="179"/>
    </row>
    <row r="13" spans="1:15" ht="51" customHeight="1" thickBot="1" x14ac:dyDescent="0.35">
      <c r="A13" s="26"/>
      <c r="B13" s="16"/>
      <c r="C13" s="16"/>
      <c r="D13" s="27"/>
      <c r="E13" s="27"/>
      <c r="F13" s="183" t="s">
        <v>51</v>
      </c>
      <c r="G13" s="184"/>
      <c r="H13" s="27"/>
      <c r="I13" s="27"/>
      <c r="J13" s="27"/>
      <c r="K13" s="27"/>
      <c r="L13" s="52"/>
    </row>
    <row r="14" spans="1:15" ht="94.2" thickBot="1" x14ac:dyDescent="0.35">
      <c r="A14" s="62" t="s">
        <v>30</v>
      </c>
      <c r="B14" s="62" t="s">
        <v>11</v>
      </c>
      <c r="C14" s="62" t="s">
        <v>29</v>
      </c>
      <c r="D14" s="62" t="s">
        <v>6</v>
      </c>
      <c r="E14" s="62" t="s">
        <v>73</v>
      </c>
      <c r="F14" s="151" t="s">
        <v>52</v>
      </c>
      <c r="G14" s="152" t="s">
        <v>74</v>
      </c>
      <c r="H14" s="62" t="s">
        <v>45</v>
      </c>
      <c r="J14" s="59" t="s">
        <v>59</v>
      </c>
      <c r="K14" s="154" t="s">
        <v>75</v>
      </c>
      <c r="L14" s="59" t="s">
        <v>15</v>
      </c>
      <c r="M14" s="68" t="s">
        <v>21</v>
      </c>
      <c r="N14" s="59" t="s">
        <v>14</v>
      </c>
      <c r="O14" s="68" t="s">
        <v>21</v>
      </c>
    </row>
    <row r="15" spans="1:15" ht="16.2" thickBot="1" x14ac:dyDescent="0.35">
      <c r="A15" s="149"/>
      <c r="B15" s="149"/>
      <c r="C15" s="149"/>
      <c r="D15" s="149"/>
      <c r="E15" s="153"/>
      <c r="F15" s="153"/>
      <c r="G15" s="153"/>
      <c r="H15" s="153"/>
      <c r="J15" s="150"/>
      <c r="K15" s="150"/>
      <c r="L15" s="150"/>
      <c r="M15" s="150"/>
      <c r="N15" s="150"/>
      <c r="O15" s="150"/>
    </row>
    <row r="16" spans="1:15" ht="27" customHeight="1" x14ac:dyDescent="0.3">
      <c r="A16" s="29">
        <f>Dépenses!A16</f>
        <v>0</v>
      </c>
      <c r="B16" s="29">
        <f>Dépenses!B16</f>
        <v>0</v>
      </c>
      <c r="C16" s="29">
        <f>Dépenses!C16</f>
        <v>0</v>
      </c>
      <c r="D16" s="29">
        <f>Dépenses!D16</f>
        <v>0</v>
      </c>
      <c r="E16" s="108">
        <f>Dépenses!E16</f>
        <v>0</v>
      </c>
      <c r="F16" s="110">
        <f>Dépenses!F16</f>
        <v>0</v>
      </c>
      <c r="G16" s="111">
        <f>Dépenses!G16</f>
        <v>0</v>
      </c>
      <c r="H16" s="109">
        <f>Dépenses!H16</f>
        <v>0</v>
      </c>
      <c r="J16" s="118">
        <f t="shared" ref="J16:J18" si="0">A16</f>
        <v>0</v>
      </c>
      <c r="K16" s="119">
        <f>E16</f>
        <v>0</v>
      </c>
      <c r="L16" s="120"/>
      <c r="M16" s="120"/>
      <c r="N16" s="119">
        <f>K16</f>
        <v>0</v>
      </c>
      <c r="O16" s="120"/>
    </row>
    <row r="17" spans="1:16" ht="27" customHeight="1" x14ac:dyDescent="0.3">
      <c r="A17" s="29">
        <f>Dépenses!A17</f>
        <v>0</v>
      </c>
      <c r="B17" s="29">
        <f>Dépenses!B17</f>
        <v>0</v>
      </c>
      <c r="C17" s="29">
        <f>Dépenses!C17</f>
        <v>0</v>
      </c>
      <c r="D17" s="29">
        <f>Dépenses!D17</f>
        <v>0</v>
      </c>
      <c r="E17" s="108">
        <f>Dépenses!E17</f>
        <v>0</v>
      </c>
      <c r="F17" s="112">
        <f>Dépenses!F17</f>
        <v>0</v>
      </c>
      <c r="G17" s="113">
        <f>Dépenses!G17</f>
        <v>0</v>
      </c>
      <c r="H17" s="109">
        <f>Dépenses!H17</f>
        <v>0</v>
      </c>
      <c r="J17" s="118">
        <f t="shared" si="0"/>
        <v>0</v>
      </c>
      <c r="K17" s="119">
        <f t="shared" ref="K17" si="1">E17</f>
        <v>0</v>
      </c>
      <c r="L17" s="120"/>
      <c r="M17" s="120"/>
      <c r="N17" s="119">
        <f>K17</f>
        <v>0</v>
      </c>
      <c r="O17" s="120"/>
    </row>
    <row r="18" spans="1:16" ht="27" customHeight="1" x14ac:dyDescent="0.3">
      <c r="A18" s="29">
        <f>Dépenses!A18</f>
        <v>0</v>
      </c>
      <c r="B18" s="29">
        <f>Dépenses!B18</f>
        <v>0</v>
      </c>
      <c r="C18" s="29">
        <f>Dépenses!C18</f>
        <v>0</v>
      </c>
      <c r="D18" s="29">
        <f>Dépenses!D18</f>
        <v>0</v>
      </c>
      <c r="E18" s="108">
        <f>Dépenses!E18</f>
        <v>0</v>
      </c>
      <c r="F18" s="112">
        <f>Dépenses!F18</f>
        <v>0</v>
      </c>
      <c r="G18" s="113">
        <f>Dépenses!G18</f>
        <v>0</v>
      </c>
      <c r="H18" s="109">
        <f>Dépenses!H18</f>
        <v>0</v>
      </c>
      <c r="J18" s="118">
        <f t="shared" si="0"/>
        <v>0</v>
      </c>
      <c r="K18" s="119">
        <f>E18</f>
        <v>0</v>
      </c>
      <c r="L18" s="120"/>
      <c r="M18" s="120"/>
      <c r="N18" s="119">
        <f t="shared" ref="N18:N22" si="2">K18</f>
        <v>0</v>
      </c>
      <c r="O18" s="120"/>
    </row>
    <row r="19" spans="1:16" ht="27" customHeight="1" x14ac:dyDescent="0.3">
      <c r="A19" s="29">
        <f>Dépenses!A19</f>
        <v>0</v>
      </c>
      <c r="B19" s="29">
        <f>Dépenses!B19</f>
        <v>0</v>
      </c>
      <c r="C19" s="29">
        <f>Dépenses!C19</f>
        <v>0</v>
      </c>
      <c r="D19" s="29">
        <f>Dépenses!D19</f>
        <v>0</v>
      </c>
      <c r="E19" s="108">
        <f>Dépenses!E19</f>
        <v>0</v>
      </c>
      <c r="F19" s="112">
        <f>Dépenses!F19</f>
        <v>0</v>
      </c>
      <c r="G19" s="113">
        <f>Dépenses!G19</f>
        <v>0</v>
      </c>
      <c r="H19" s="109">
        <f>Dépenses!H19</f>
        <v>0</v>
      </c>
      <c r="J19" s="118">
        <f t="shared" ref="J19:J49" si="3">A19</f>
        <v>0</v>
      </c>
      <c r="K19" s="119">
        <f t="shared" ref="K19:K49" si="4">$E19</f>
        <v>0</v>
      </c>
      <c r="L19" s="120"/>
      <c r="M19" s="120"/>
      <c r="N19" s="119">
        <f t="shared" si="2"/>
        <v>0</v>
      </c>
      <c r="O19" s="120"/>
    </row>
    <row r="20" spans="1:16" ht="27" customHeight="1" x14ac:dyDescent="0.3">
      <c r="A20" s="29">
        <f>Dépenses!A20</f>
        <v>0</v>
      </c>
      <c r="B20" s="29">
        <f>Dépenses!B20</f>
        <v>0</v>
      </c>
      <c r="C20" s="29">
        <f>Dépenses!C20</f>
        <v>0</v>
      </c>
      <c r="D20" s="29">
        <f>Dépenses!D20</f>
        <v>0</v>
      </c>
      <c r="E20" s="108">
        <f>Dépenses!E20</f>
        <v>0</v>
      </c>
      <c r="F20" s="112">
        <f>Dépenses!F20</f>
        <v>0</v>
      </c>
      <c r="G20" s="113">
        <f>Dépenses!G20</f>
        <v>0</v>
      </c>
      <c r="H20" s="109">
        <f>Dépenses!H20</f>
        <v>0</v>
      </c>
      <c r="J20" s="118">
        <f t="shared" si="3"/>
        <v>0</v>
      </c>
      <c r="K20" s="119">
        <f t="shared" si="4"/>
        <v>0</v>
      </c>
      <c r="L20" s="120"/>
      <c r="M20" s="120"/>
      <c r="N20" s="119">
        <f t="shared" si="2"/>
        <v>0</v>
      </c>
      <c r="O20" s="120"/>
    </row>
    <row r="21" spans="1:16" ht="27" customHeight="1" x14ac:dyDescent="0.3">
      <c r="A21" s="29">
        <f>Dépenses!A21</f>
        <v>0</v>
      </c>
      <c r="B21" s="29">
        <f>Dépenses!B21</f>
        <v>0</v>
      </c>
      <c r="C21" s="29">
        <f>Dépenses!C21</f>
        <v>0</v>
      </c>
      <c r="D21" s="29">
        <f>Dépenses!D21</f>
        <v>0</v>
      </c>
      <c r="E21" s="108">
        <f>Dépenses!E21</f>
        <v>0</v>
      </c>
      <c r="F21" s="112">
        <f>Dépenses!F21</f>
        <v>0</v>
      </c>
      <c r="G21" s="113">
        <f>Dépenses!G21</f>
        <v>0</v>
      </c>
      <c r="H21" s="109">
        <f>Dépenses!H21</f>
        <v>0</v>
      </c>
      <c r="J21" s="118">
        <f t="shared" si="3"/>
        <v>0</v>
      </c>
      <c r="K21" s="119">
        <f t="shared" si="4"/>
        <v>0</v>
      </c>
      <c r="L21" s="120"/>
      <c r="M21" s="120"/>
      <c r="N21" s="119">
        <f t="shared" si="2"/>
        <v>0</v>
      </c>
      <c r="O21" s="120"/>
    </row>
    <row r="22" spans="1:16" ht="27" customHeight="1" x14ac:dyDescent="0.3">
      <c r="A22" s="29">
        <f>Dépenses!A22</f>
        <v>0</v>
      </c>
      <c r="B22" s="29">
        <f>Dépenses!B22</f>
        <v>0</v>
      </c>
      <c r="C22" s="29">
        <f>Dépenses!C22</f>
        <v>0</v>
      </c>
      <c r="D22" s="29">
        <f>Dépenses!D22</f>
        <v>0</v>
      </c>
      <c r="E22" s="108">
        <f>Dépenses!E22</f>
        <v>0</v>
      </c>
      <c r="F22" s="112">
        <f>Dépenses!F22</f>
        <v>0</v>
      </c>
      <c r="G22" s="113">
        <f>Dépenses!G22</f>
        <v>0</v>
      </c>
      <c r="H22" s="109">
        <f>Dépenses!H22</f>
        <v>0</v>
      </c>
      <c r="J22" s="118">
        <f t="shared" si="3"/>
        <v>0</v>
      </c>
      <c r="K22" s="119">
        <f t="shared" si="4"/>
        <v>0</v>
      </c>
      <c r="L22" s="120"/>
      <c r="M22" s="120"/>
      <c r="N22" s="119">
        <f t="shared" si="2"/>
        <v>0</v>
      </c>
      <c r="O22" s="120"/>
    </row>
    <row r="23" spans="1:16" ht="27" customHeight="1" x14ac:dyDescent="0.3">
      <c r="A23" s="29">
        <f>Dépenses!A23</f>
        <v>0</v>
      </c>
      <c r="B23" s="29">
        <f>Dépenses!B23</f>
        <v>0</v>
      </c>
      <c r="C23" s="29">
        <f>Dépenses!C23</f>
        <v>0</v>
      </c>
      <c r="D23" s="29">
        <f>Dépenses!D23</f>
        <v>0</v>
      </c>
      <c r="E23" s="108">
        <f>Dépenses!E23</f>
        <v>0</v>
      </c>
      <c r="F23" s="112">
        <f>Dépenses!F23</f>
        <v>0</v>
      </c>
      <c r="G23" s="113">
        <f>Dépenses!G23</f>
        <v>0</v>
      </c>
      <c r="H23" s="109">
        <f>Dépenses!H23</f>
        <v>0</v>
      </c>
      <c r="J23" s="118">
        <f t="shared" si="3"/>
        <v>0</v>
      </c>
      <c r="K23" s="119">
        <f t="shared" si="4"/>
        <v>0</v>
      </c>
      <c r="L23" s="120"/>
      <c r="M23" s="120"/>
      <c r="N23" s="119">
        <f t="shared" ref="N23:N49" si="5">K23</f>
        <v>0</v>
      </c>
      <c r="O23" s="120"/>
    </row>
    <row r="24" spans="1:16" ht="27" customHeight="1" x14ac:dyDescent="0.3">
      <c r="A24" s="29">
        <f>Dépenses!A24</f>
        <v>0</v>
      </c>
      <c r="B24" s="29">
        <f>Dépenses!B24</f>
        <v>0</v>
      </c>
      <c r="C24" s="29">
        <f>Dépenses!C24</f>
        <v>0</v>
      </c>
      <c r="D24" s="29">
        <f>Dépenses!D24</f>
        <v>0</v>
      </c>
      <c r="E24" s="108">
        <f>Dépenses!E24</f>
        <v>0</v>
      </c>
      <c r="F24" s="112">
        <f>Dépenses!F24</f>
        <v>0</v>
      </c>
      <c r="G24" s="113">
        <f>Dépenses!G24</f>
        <v>0</v>
      </c>
      <c r="H24" s="109">
        <f>Dépenses!H24</f>
        <v>0</v>
      </c>
      <c r="J24" s="118">
        <f t="shared" si="3"/>
        <v>0</v>
      </c>
      <c r="K24" s="119">
        <f t="shared" si="4"/>
        <v>0</v>
      </c>
      <c r="L24" s="120"/>
      <c r="M24" s="120"/>
      <c r="N24" s="119">
        <f t="shared" si="5"/>
        <v>0</v>
      </c>
      <c r="O24" s="120"/>
    </row>
    <row r="25" spans="1:16" ht="27" customHeight="1" x14ac:dyDescent="0.3">
      <c r="A25" s="29">
        <f>Dépenses!A25</f>
        <v>0</v>
      </c>
      <c r="B25" s="29">
        <f>Dépenses!B25</f>
        <v>0</v>
      </c>
      <c r="C25" s="29">
        <f>Dépenses!C25</f>
        <v>0</v>
      </c>
      <c r="D25" s="29">
        <f>Dépenses!D25</f>
        <v>0</v>
      </c>
      <c r="E25" s="108">
        <f>Dépenses!E25</f>
        <v>0</v>
      </c>
      <c r="F25" s="112">
        <f>Dépenses!F25</f>
        <v>0</v>
      </c>
      <c r="G25" s="113">
        <f>Dépenses!G25</f>
        <v>0</v>
      </c>
      <c r="H25" s="109">
        <f>Dépenses!H25</f>
        <v>0</v>
      </c>
      <c r="J25" s="118">
        <f t="shared" si="3"/>
        <v>0</v>
      </c>
      <c r="K25" s="119">
        <f t="shared" si="4"/>
        <v>0</v>
      </c>
      <c r="L25" s="120"/>
      <c r="M25" s="120"/>
      <c r="N25" s="119">
        <f t="shared" si="5"/>
        <v>0</v>
      </c>
      <c r="O25" s="120"/>
      <c r="P25" s="50"/>
    </row>
    <row r="26" spans="1:16" ht="27" customHeight="1" x14ac:dyDescent="0.3">
      <c r="A26" s="29">
        <f>Dépenses!A26</f>
        <v>0</v>
      </c>
      <c r="B26" s="29">
        <f>Dépenses!B26</f>
        <v>0</v>
      </c>
      <c r="C26" s="29">
        <f>Dépenses!C26</f>
        <v>0</v>
      </c>
      <c r="D26" s="29">
        <f>Dépenses!D26</f>
        <v>0</v>
      </c>
      <c r="E26" s="108">
        <f>Dépenses!E26</f>
        <v>0</v>
      </c>
      <c r="F26" s="112">
        <f>Dépenses!F26</f>
        <v>0</v>
      </c>
      <c r="G26" s="113">
        <f>Dépenses!G26</f>
        <v>0</v>
      </c>
      <c r="H26" s="109">
        <f>Dépenses!H26</f>
        <v>0</v>
      </c>
      <c r="J26" s="118">
        <f t="shared" si="3"/>
        <v>0</v>
      </c>
      <c r="K26" s="119">
        <f t="shared" si="4"/>
        <v>0</v>
      </c>
      <c r="L26" s="120"/>
      <c r="M26" s="120"/>
      <c r="N26" s="119">
        <f t="shared" si="5"/>
        <v>0</v>
      </c>
      <c r="O26" s="120"/>
    </row>
    <row r="27" spans="1:16" ht="27" customHeight="1" x14ac:dyDescent="0.3">
      <c r="A27" s="29">
        <f>Dépenses!A27</f>
        <v>0</v>
      </c>
      <c r="B27" s="29">
        <f>Dépenses!B27</f>
        <v>0</v>
      </c>
      <c r="C27" s="29">
        <f>Dépenses!C27</f>
        <v>0</v>
      </c>
      <c r="D27" s="29">
        <f>Dépenses!D27</f>
        <v>0</v>
      </c>
      <c r="E27" s="108">
        <f>Dépenses!E27</f>
        <v>0</v>
      </c>
      <c r="F27" s="112">
        <f>Dépenses!F27</f>
        <v>0</v>
      </c>
      <c r="G27" s="113">
        <f>Dépenses!G27</f>
        <v>0</v>
      </c>
      <c r="H27" s="109">
        <f>Dépenses!H27</f>
        <v>0</v>
      </c>
      <c r="J27" s="118">
        <f t="shared" si="3"/>
        <v>0</v>
      </c>
      <c r="K27" s="119">
        <f t="shared" si="4"/>
        <v>0</v>
      </c>
      <c r="L27" s="120"/>
      <c r="M27" s="120"/>
      <c r="N27" s="119">
        <f t="shared" si="5"/>
        <v>0</v>
      </c>
      <c r="O27" s="120"/>
    </row>
    <row r="28" spans="1:16" ht="27" customHeight="1" x14ac:dyDescent="0.3">
      <c r="A28" s="29">
        <f>Dépenses!A28</f>
        <v>0</v>
      </c>
      <c r="B28" s="29">
        <f>Dépenses!B28</f>
        <v>0</v>
      </c>
      <c r="C28" s="29">
        <f>Dépenses!C28</f>
        <v>0</v>
      </c>
      <c r="D28" s="29">
        <f>Dépenses!D28</f>
        <v>0</v>
      </c>
      <c r="E28" s="108">
        <f>Dépenses!E28</f>
        <v>0</v>
      </c>
      <c r="F28" s="112">
        <f>Dépenses!F28</f>
        <v>0</v>
      </c>
      <c r="G28" s="113">
        <f>Dépenses!G28</f>
        <v>0</v>
      </c>
      <c r="H28" s="109">
        <f>Dépenses!H28</f>
        <v>0</v>
      </c>
      <c r="J28" s="118">
        <f t="shared" si="3"/>
        <v>0</v>
      </c>
      <c r="K28" s="119">
        <f t="shared" si="4"/>
        <v>0</v>
      </c>
      <c r="L28" s="120"/>
      <c r="M28" s="120"/>
      <c r="N28" s="119">
        <f t="shared" si="5"/>
        <v>0</v>
      </c>
      <c r="O28" s="120"/>
    </row>
    <row r="29" spans="1:16" ht="27" customHeight="1" x14ac:dyDescent="0.3">
      <c r="A29" s="29">
        <f>Dépenses!A29</f>
        <v>0</v>
      </c>
      <c r="B29" s="29">
        <f>Dépenses!B29</f>
        <v>0</v>
      </c>
      <c r="C29" s="29">
        <f>Dépenses!C29</f>
        <v>0</v>
      </c>
      <c r="D29" s="29">
        <f>Dépenses!D29</f>
        <v>0</v>
      </c>
      <c r="E29" s="108">
        <f>Dépenses!E29</f>
        <v>0</v>
      </c>
      <c r="F29" s="112">
        <f>Dépenses!F29</f>
        <v>0</v>
      </c>
      <c r="G29" s="113">
        <f>Dépenses!G29</f>
        <v>0</v>
      </c>
      <c r="H29" s="109">
        <f>Dépenses!H29</f>
        <v>0</v>
      </c>
      <c r="J29" s="118">
        <f t="shared" si="3"/>
        <v>0</v>
      </c>
      <c r="K29" s="119">
        <f t="shared" si="4"/>
        <v>0</v>
      </c>
      <c r="L29" s="120"/>
      <c r="M29" s="120"/>
      <c r="N29" s="119">
        <f t="shared" si="5"/>
        <v>0</v>
      </c>
      <c r="O29" s="120"/>
    </row>
    <row r="30" spans="1:16" ht="27" customHeight="1" x14ac:dyDescent="0.3">
      <c r="A30" s="29">
        <f>Dépenses!A30</f>
        <v>0</v>
      </c>
      <c r="B30" s="29">
        <f>Dépenses!B30</f>
        <v>0</v>
      </c>
      <c r="C30" s="29">
        <f>Dépenses!C30</f>
        <v>0</v>
      </c>
      <c r="D30" s="29">
        <f>Dépenses!D30</f>
        <v>0</v>
      </c>
      <c r="E30" s="108">
        <f>Dépenses!E30</f>
        <v>0</v>
      </c>
      <c r="F30" s="112">
        <f>Dépenses!F30</f>
        <v>0</v>
      </c>
      <c r="G30" s="113">
        <f>Dépenses!G30</f>
        <v>0</v>
      </c>
      <c r="H30" s="109">
        <f>Dépenses!H30</f>
        <v>0</v>
      </c>
      <c r="J30" s="118">
        <f t="shared" si="3"/>
        <v>0</v>
      </c>
      <c r="K30" s="119">
        <f t="shared" si="4"/>
        <v>0</v>
      </c>
      <c r="L30" s="120"/>
      <c r="M30" s="120"/>
      <c r="N30" s="119">
        <f t="shared" si="5"/>
        <v>0</v>
      </c>
      <c r="O30" s="120"/>
    </row>
    <row r="31" spans="1:16" ht="27" customHeight="1" x14ac:dyDescent="0.3">
      <c r="A31" s="29">
        <f>Dépenses!A31</f>
        <v>0</v>
      </c>
      <c r="B31" s="29">
        <f>Dépenses!B31</f>
        <v>0</v>
      </c>
      <c r="C31" s="29">
        <f>Dépenses!C31</f>
        <v>0</v>
      </c>
      <c r="D31" s="29">
        <f>Dépenses!D31</f>
        <v>0</v>
      </c>
      <c r="E31" s="108">
        <f>Dépenses!E31</f>
        <v>0</v>
      </c>
      <c r="F31" s="112">
        <f>Dépenses!F31</f>
        <v>0</v>
      </c>
      <c r="G31" s="113">
        <f>Dépenses!G31</f>
        <v>0</v>
      </c>
      <c r="H31" s="109">
        <f>Dépenses!H31</f>
        <v>0</v>
      </c>
      <c r="J31" s="118">
        <f t="shared" si="3"/>
        <v>0</v>
      </c>
      <c r="K31" s="119">
        <f t="shared" si="4"/>
        <v>0</v>
      </c>
      <c r="L31" s="120"/>
      <c r="M31" s="120"/>
      <c r="N31" s="119">
        <f t="shared" si="5"/>
        <v>0</v>
      </c>
      <c r="O31" s="120"/>
    </row>
    <row r="32" spans="1:16" ht="27" customHeight="1" x14ac:dyDescent="0.3">
      <c r="A32" s="29">
        <f>Dépenses!A32</f>
        <v>0</v>
      </c>
      <c r="B32" s="29">
        <f>Dépenses!B32</f>
        <v>0</v>
      </c>
      <c r="C32" s="29">
        <f>Dépenses!C32</f>
        <v>0</v>
      </c>
      <c r="D32" s="29">
        <f>Dépenses!D32</f>
        <v>0</v>
      </c>
      <c r="E32" s="108">
        <f>Dépenses!E32</f>
        <v>0</v>
      </c>
      <c r="F32" s="112">
        <f>Dépenses!F32</f>
        <v>0</v>
      </c>
      <c r="G32" s="113">
        <f>Dépenses!G32</f>
        <v>0</v>
      </c>
      <c r="H32" s="109">
        <f>Dépenses!H32</f>
        <v>0</v>
      </c>
      <c r="J32" s="118">
        <f t="shared" si="3"/>
        <v>0</v>
      </c>
      <c r="K32" s="119">
        <f t="shared" si="4"/>
        <v>0</v>
      </c>
      <c r="L32" s="120"/>
      <c r="M32" s="120"/>
      <c r="N32" s="119">
        <f t="shared" si="5"/>
        <v>0</v>
      </c>
      <c r="O32" s="120"/>
    </row>
    <row r="33" spans="1:16" ht="27" customHeight="1" x14ac:dyDescent="0.3">
      <c r="A33" s="29">
        <f>Dépenses!A33</f>
        <v>0</v>
      </c>
      <c r="B33" s="29">
        <f>Dépenses!B33</f>
        <v>0</v>
      </c>
      <c r="C33" s="29">
        <f>Dépenses!C33</f>
        <v>0</v>
      </c>
      <c r="D33" s="29">
        <f>Dépenses!D33</f>
        <v>0</v>
      </c>
      <c r="E33" s="108">
        <f>Dépenses!E33</f>
        <v>0</v>
      </c>
      <c r="F33" s="112">
        <f>Dépenses!F33</f>
        <v>0</v>
      </c>
      <c r="G33" s="113">
        <f>Dépenses!G33</f>
        <v>0</v>
      </c>
      <c r="H33" s="109">
        <f>Dépenses!H33</f>
        <v>0</v>
      </c>
      <c r="J33" s="118">
        <f t="shared" si="3"/>
        <v>0</v>
      </c>
      <c r="K33" s="119">
        <f t="shared" si="4"/>
        <v>0</v>
      </c>
      <c r="L33" s="120"/>
      <c r="M33" s="120"/>
      <c r="N33" s="119">
        <f t="shared" si="5"/>
        <v>0</v>
      </c>
      <c r="O33" s="120"/>
    </row>
    <row r="34" spans="1:16" ht="27" customHeight="1" x14ac:dyDescent="0.3">
      <c r="A34" s="29">
        <f>Dépenses!A34</f>
        <v>0</v>
      </c>
      <c r="B34" s="29">
        <f>Dépenses!B34</f>
        <v>0</v>
      </c>
      <c r="C34" s="29">
        <f>Dépenses!C34</f>
        <v>0</v>
      </c>
      <c r="D34" s="29">
        <f>Dépenses!D34</f>
        <v>0</v>
      </c>
      <c r="E34" s="108">
        <f>Dépenses!E34</f>
        <v>0</v>
      </c>
      <c r="F34" s="112">
        <f>Dépenses!F34</f>
        <v>0</v>
      </c>
      <c r="G34" s="113">
        <f>Dépenses!G34</f>
        <v>0</v>
      </c>
      <c r="H34" s="109">
        <f>Dépenses!H34</f>
        <v>0</v>
      </c>
      <c r="J34" s="118">
        <f t="shared" si="3"/>
        <v>0</v>
      </c>
      <c r="K34" s="119">
        <f t="shared" si="4"/>
        <v>0</v>
      </c>
      <c r="L34" s="120"/>
      <c r="M34" s="120"/>
      <c r="N34" s="119">
        <f t="shared" si="5"/>
        <v>0</v>
      </c>
      <c r="O34" s="120"/>
    </row>
    <row r="35" spans="1:16" ht="27" customHeight="1" x14ac:dyDescent="0.3">
      <c r="A35" s="29">
        <f>Dépenses!A35</f>
        <v>0</v>
      </c>
      <c r="B35" s="29">
        <f>Dépenses!B35</f>
        <v>0</v>
      </c>
      <c r="C35" s="29">
        <f>Dépenses!C35</f>
        <v>0</v>
      </c>
      <c r="D35" s="29">
        <f>Dépenses!D35</f>
        <v>0</v>
      </c>
      <c r="E35" s="108">
        <f>Dépenses!E35</f>
        <v>0</v>
      </c>
      <c r="F35" s="112">
        <f>Dépenses!F35</f>
        <v>0</v>
      </c>
      <c r="G35" s="113">
        <f>Dépenses!G35</f>
        <v>0</v>
      </c>
      <c r="H35" s="109">
        <f>Dépenses!H35</f>
        <v>0</v>
      </c>
      <c r="J35" s="118">
        <f t="shared" si="3"/>
        <v>0</v>
      </c>
      <c r="K35" s="119">
        <f t="shared" si="4"/>
        <v>0</v>
      </c>
      <c r="L35" s="120"/>
      <c r="M35" s="120"/>
      <c r="N35" s="119">
        <f t="shared" si="5"/>
        <v>0</v>
      </c>
      <c r="O35" s="120"/>
      <c r="P35" s="50"/>
    </row>
    <row r="36" spans="1:16" ht="27" customHeight="1" x14ac:dyDescent="0.3">
      <c r="A36" s="29">
        <f>Dépenses!A36</f>
        <v>0</v>
      </c>
      <c r="B36" s="29">
        <f>Dépenses!B36</f>
        <v>0</v>
      </c>
      <c r="C36" s="29">
        <f>Dépenses!C36</f>
        <v>0</v>
      </c>
      <c r="D36" s="29">
        <f>Dépenses!D36</f>
        <v>0</v>
      </c>
      <c r="E36" s="108">
        <f>Dépenses!E36</f>
        <v>0</v>
      </c>
      <c r="F36" s="112">
        <f>Dépenses!F36</f>
        <v>0</v>
      </c>
      <c r="G36" s="113">
        <f>Dépenses!G36</f>
        <v>0</v>
      </c>
      <c r="H36" s="109">
        <f>Dépenses!H36</f>
        <v>0</v>
      </c>
      <c r="J36" s="118">
        <f t="shared" si="3"/>
        <v>0</v>
      </c>
      <c r="K36" s="119">
        <f t="shared" si="4"/>
        <v>0</v>
      </c>
      <c r="L36" s="120"/>
      <c r="M36" s="120"/>
      <c r="N36" s="119">
        <f t="shared" si="5"/>
        <v>0</v>
      </c>
      <c r="O36" s="120"/>
    </row>
    <row r="37" spans="1:16" ht="27" customHeight="1" x14ac:dyDescent="0.3">
      <c r="A37" s="29">
        <f>Dépenses!A37</f>
        <v>0</v>
      </c>
      <c r="B37" s="29">
        <f>Dépenses!B37</f>
        <v>0</v>
      </c>
      <c r="C37" s="29">
        <f>Dépenses!C37</f>
        <v>0</v>
      </c>
      <c r="D37" s="29">
        <f>Dépenses!D37</f>
        <v>0</v>
      </c>
      <c r="E37" s="108">
        <f>Dépenses!E37</f>
        <v>0</v>
      </c>
      <c r="F37" s="112">
        <f>Dépenses!F37</f>
        <v>0</v>
      </c>
      <c r="G37" s="113">
        <f>Dépenses!G37</f>
        <v>0</v>
      </c>
      <c r="H37" s="109">
        <f>Dépenses!H37</f>
        <v>0</v>
      </c>
      <c r="J37" s="118">
        <f t="shared" si="3"/>
        <v>0</v>
      </c>
      <c r="K37" s="119">
        <f t="shared" si="4"/>
        <v>0</v>
      </c>
      <c r="L37" s="120"/>
      <c r="M37" s="120"/>
      <c r="N37" s="119">
        <f t="shared" si="5"/>
        <v>0</v>
      </c>
      <c r="O37" s="120"/>
    </row>
    <row r="38" spans="1:16" x14ac:dyDescent="0.3">
      <c r="A38" s="29">
        <f>Dépenses!A38</f>
        <v>0</v>
      </c>
      <c r="B38" s="29">
        <f>Dépenses!B38</f>
        <v>0</v>
      </c>
      <c r="C38" s="29">
        <f>Dépenses!C38</f>
        <v>0</v>
      </c>
      <c r="D38" s="29">
        <f>Dépenses!D38</f>
        <v>0</v>
      </c>
      <c r="E38" s="108">
        <f>Dépenses!E38</f>
        <v>0</v>
      </c>
      <c r="F38" s="112">
        <f>Dépenses!F38</f>
        <v>0</v>
      </c>
      <c r="G38" s="113">
        <f>Dépenses!G38</f>
        <v>0</v>
      </c>
      <c r="H38" s="109">
        <f>Dépenses!H38</f>
        <v>0</v>
      </c>
      <c r="J38" s="118">
        <f t="shared" si="3"/>
        <v>0</v>
      </c>
      <c r="K38" s="119">
        <f t="shared" si="4"/>
        <v>0</v>
      </c>
      <c r="L38" s="120"/>
      <c r="M38" s="120"/>
      <c r="N38" s="119">
        <f t="shared" si="5"/>
        <v>0</v>
      </c>
      <c r="O38" s="120"/>
    </row>
    <row r="39" spans="1:16" ht="27" customHeight="1" x14ac:dyDescent="0.3">
      <c r="A39" s="29">
        <f>Dépenses!A39</f>
        <v>0</v>
      </c>
      <c r="B39" s="29">
        <f>Dépenses!B39</f>
        <v>0</v>
      </c>
      <c r="C39" s="29">
        <f>Dépenses!C39</f>
        <v>0</v>
      </c>
      <c r="D39" s="29">
        <f>Dépenses!D39</f>
        <v>0</v>
      </c>
      <c r="E39" s="108">
        <f>Dépenses!E39</f>
        <v>0</v>
      </c>
      <c r="F39" s="112">
        <f>Dépenses!F39</f>
        <v>0</v>
      </c>
      <c r="G39" s="113">
        <f>Dépenses!G39</f>
        <v>0</v>
      </c>
      <c r="H39" s="109">
        <f>Dépenses!H39</f>
        <v>0</v>
      </c>
      <c r="J39" s="118">
        <f t="shared" si="3"/>
        <v>0</v>
      </c>
      <c r="K39" s="119">
        <f t="shared" si="4"/>
        <v>0</v>
      </c>
      <c r="L39" s="120"/>
      <c r="M39" s="120"/>
      <c r="N39" s="119">
        <f t="shared" si="5"/>
        <v>0</v>
      </c>
      <c r="O39" s="120"/>
    </row>
    <row r="40" spans="1:16" ht="27" customHeight="1" x14ac:dyDescent="0.3">
      <c r="A40" s="29">
        <f>Dépenses!A40</f>
        <v>0</v>
      </c>
      <c r="B40" s="29">
        <f>Dépenses!B40</f>
        <v>0</v>
      </c>
      <c r="C40" s="29">
        <f>Dépenses!C40</f>
        <v>0</v>
      </c>
      <c r="D40" s="29">
        <f>Dépenses!D40</f>
        <v>0</v>
      </c>
      <c r="E40" s="108">
        <f>Dépenses!E40</f>
        <v>0</v>
      </c>
      <c r="F40" s="112">
        <f>Dépenses!F40</f>
        <v>0</v>
      </c>
      <c r="G40" s="113">
        <f>Dépenses!G40</f>
        <v>0</v>
      </c>
      <c r="H40" s="109">
        <f>Dépenses!H40</f>
        <v>0</v>
      </c>
      <c r="J40" s="118">
        <f t="shared" si="3"/>
        <v>0</v>
      </c>
      <c r="K40" s="119">
        <f t="shared" si="4"/>
        <v>0</v>
      </c>
      <c r="L40" s="120"/>
      <c r="M40" s="120"/>
      <c r="N40" s="119">
        <f t="shared" si="5"/>
        <v>0</v>
      </c>
      <c r="O40" s="120"/>
    </row>
    <row r="41" spans="1:16" ht="27" customHeight="1" x14ac:dyDescent="0.3">
      <c r="A41" s="29">
        <f>Dépenses!A41</f>
        <v>0</v>
      </c>
      <c r="B41" s="29">
        <f>Dépenses!B41</f>
        <v>0</v>
      </c>
      <c r="C41" s="29">
        <f>Dépenses!C41</f>
        <v>0</v>
      </c>
      <c r="D41" s="29">
        <f>Dépenses!D41</f>
        <v>0</v>
      </c>
      <c r="E41" s="108">
        <f>Dépenses!E41</f>
        <v>0</v>
      </c>
      <c r="F41" s="112">
        <f>Dépenses!F41</f>
        <v>0</v>
      </c>
      <c r="G41" s="113">
        <f>Dépenses!G41</f>
        <v>0</v>
      </c>
      <c r="H41" s="109">
        <f>Dépenses!H41</f>
        <v>0</v>
      </c>
      <c r="J41" s="118">
        <f t="shared" si="3"/>
        <v>0</v>
      </c>
      <c r="K41" s="119">
        <f t="shared" si="4"/>
        <v>0</v>
      </c>
      <c r="L41" s="120"/>
      <c r="M41" s="120"/>
      <c r="N41" s="119">
        <f t="shared" si="5"/>
        <v>0</v>
      </c>
      <c r="O41" s="120"/>
    </row>
    <row r="42" spans="1:16" ht="27" customHeight="1" x14ac:dyDescent="0.3">
      <c r="A42" s="29">
        <f>Dépenses!A42</f>
        <v>0</v>
      </c>
      <c r="B42" s="29">
        <f>Dépenses!B42</f>
        <v>0</v>
      </c>
      <c r="C42" s="29">
        <f>Dépenses!C42</f>
        <v>0</v>
      </c>
      <c r="D42" s="29">
        <f>Dépenses!D42</f>
        <v>0</v>
      </c>
      <c r="E42" s="108">
        <f>Dépenses!E42</f>
        <v>0</v>
      </c>
      <c r="F42" s="112">
        <f>Dépenses!F42</f>
        <v>0</v>
      </c>
      <c r="G42" s="113">
        <f>Dépenses!G42</f>
        <v>0</v>
      </c>
      <c r="H42" s="109">
        <f>Dépenses!H42</f>
        <v>0</v>
      </c>
      <c r="J42" s="118">
        <f t="shared" si="3"/>
        <v>0</v>
      </c>
      <c r="K42" s="119">
        <f t="shared" si="4"/>
        <v>0</v>
      </c>
      <c r="L42" s="120"/>
      <c r="M42" s="120"/>
      <c r="N42" s="119">
        <f t="shared" si="5"/>
        <v>0</v>
      </c>
      <c r="O42" s="120"/>
    </row>
    <row r="43" spans="1:16" ht="27" customHeight="1" x14ac:dyDescent="0.3">
      <c r="A43" s="29">
        <f>Dépenses!A43</f>
        <v>0</v>
      </c>
      <c r="B43" s="29">
        <f>Dépenses!B43</f>
        <v>0</v>
      </c>
      <c r="C43" s="29">
        <f>Dépenses!C43</f>
        <v>0</v>
      </c>
      <c r="D43" s="29">
        <f>Dépenses!D43</f>
        <v>0</v>
      </c>
      <c r="E43" s="108">
        <f>Dépenses!E43</f>
        <v>0</v>
      </c>
      <c r="F43" s="112">
        <f>Dépenses!F43</f>
        <v>0</v>
      </c>
      <c r="G43" s="113">
        <f>Dépenses!G43</f>
        <v>0</v>
      </c>
      <c r="H43" s="109">
        <f>Dépenses!H43</f>
        <v>0</v>
      </c>
      <c r="J43" s="118">
        <f t="shared" si="3"/>
        <v>0</v>
      </c>
      <c r="K43" s="119">
        <f t="shared" si="4"/>
        <v>0</v>
      </c>
      <c r="L43" s="120"/>
      <c r="M43" s="120"/>
      <c r="N43" s="119">
        <f t="shared" si="5"/>
        <v>0</v>
      </c>
      <c r="O43" s="120"/>
    </row>
    <row r="44" spans="1:16" ht="27" customHeight="1" x14ac:dyDescent="0.3">
      <c r="A44" s="29">
        <f>Dépenses!A44</f>
        <v>0</v>
      </c>
      <c r="B44" s="29">
        <f>Dépenses!B44</f>
        <v>0</v>
      </c>
      <c r="C44" s="29">
        <f>Dépenses!C44</f>
        <v>0</v>
      </c>
      <c r="D44" s="29">
        <f>Dépenses!D44</f>
        <v>0</v>
      </c>
      <c r="E44" s="108">
        <f>Dépenses!E44</f>
        <v>0</v>
      </c>
      <c r="F44" s="112">
        <f>Dépenses!F44</f>
        <v>0</v>
      </c>
      <c r="G44" s="113">
        <f>Dépenses!G44</f>
        <v>0</v>
      </c>
      <c r="H44" s="109">
        <f>Dépenses!H44</f>
        <v>0</v>
      </c>
      <c r="J44" s="118">
        <f t="shared" si="3"/>
        <v>0</v>
      </c>
      <c r="K44" s="119">
        <f t="shared" si="4"/>
        <v>0</v>
      </c>
      <c r="L44" s="120"/>
      <c r="M44" s="120"/>
      <c r="N44" s="119">
        <f t="shared" si="5"/>
        <v>0</v>
      </c>
      <c r="O44" s="120"/>
    </row>
    <row r="45" spans="1:16" ht="27" customHeight="1" x14ac:dyDescent="0.3">
      <c r="A45" s="29">
        <f>Dépenses!A45</f>
        <v>0</v>
      </c>
      <c r="B45" s="29">
        <f>Dépenses!B45</f>
        <v>0</v>
      </c>
      <c r="C45" s="29">
        <f>Dépenses!C45</f>
        <v>0</v>
      </c>
      <c r="D45" s="29">
        <f>Dépenses!D45</f>
        <v>0</v>
      </c>
      <c r="E45" s="108">
        <f>Dépenses!E45</f>
        <v>0</v>
      </c>
      <c r="F45" s="112">
        <f>Dépenses!F45</f>
        <v>0</v>
      </c>
      <c r="G45" s="113">
        <f>Dépenses!G45</f>
        <v>0</v>
      </c>
      <c r="H45" s="109">
        <f>Dépenses!H45</f>
        <v>0</v>
      </c>
      <c r="J45" s="118">
        <f t="shared" si="3"/>
        <v>0</v>
      </c>
      <c r="K45" s="119">
        <f t="shared" si="4"/>
        <v>0</v>
      </c>
      <c r="L45" s="120"/>
      <c r="M45" s="120"/>
      <c r="N45" s="119">
        <f t="shared" si="5"/>
        <v>0</v>
      </c>
      <c r="O45" s="120"/>
    </row>
    <row r="46" spans="1:16" ht="27" customHeight="1" x14ac:dyDescent="0.3">
      <c r="A46" s="29">
        <f>Dépenses!A46</f>
        <v>0</v>
      </c>
      <c r="B46" s="29">
        <f>Dépenses!B46</f>
        <v>0</v>
      </c>
      <c r="C46" s="29">
        <f>Dépenses!C46</f>
        <v>0</v>
      </c>
      <c r="D46" s="29">
        <f>Dépenses!D46</f>
        <v>0</v>
      </c>
      <c r="E46" s="108">
        <f>Dépenses!E46</f>
        <v>0</v>
      </c>
      <c r="F46" s="112">
        <f>Dépenses!F46</f>
        <v>0</v>
      </c>
      <c r="G46" s="113">
        <f>Dépenses!G46</f>
        <v>0</v>
      </c>
      <c r="H46" s="109">
        <f>Dépenses!H46</f>
        <v>0</v>
      </c>
      <c r="J46" s="118">
        <f t="shared" si="3"/>
        <v>0</v>
      </c>
      <c r="K46" s="119">
        <f t="shared" si="4"/>
        <v>0</v>
      </c>
      <c r="L46" s="120"/>
      <c r="M46" s="120"/>
      <c r="N46" s="119">
        <f t="shared" si="5"/>
        <v>0</v>
      </c>
      <c r="O46" s="120"/>
      <c r="P46" s="50"/>
    </row>
    <row r="47" spans="1:16" ht="27" customHeight="1" x14ac:dyDescent="0.3">
      <c r="A47" s="29">
        <f>Dépenses!A47</f>
        <v>0</v>
      </c>
      <c r="B47" s="29">
        <f>Dépenses!B47</f>
        <v>0</v>
      </c>
      <c r="C47" s="29">
        <f>Dépenses!C47</f>
        <v>0</v>
      </c>
      <c r="D47" s="29">
        <f>Dépenses!D47</f>
        <v>0</v>
      </c>
      <c r="E47" s="108">
        <f>Dépenses!E47</f>
        <v>0</v>
      </c>
      <c r="F47" s="112">
        <f>Dépenses!F47</f>
        <v>0</v>
      </c>
      <c r="G47" s="113">
        <f>Dépenses!G47</f>
        <v>0</v>
      </c>
      <c r="H47" s="109">
        <f>Dépenses!H47</f>
        <v>0</v>
      </c>
      <c r="J47" s="118">
        <f t="shared" si="3"/>
        <v>0</v>
      </c>
      <c r="K47" s="119">
        <f t="shared" si="4"/>
        <v>0</v>
      </c>
      <c r="L47" s="120"/>
      <c r="M47" s="120"/>
      <c r="N47" s="119">
        <f t="shared" si="5"/>
        <v>0</v>
      </c>
      <c r="O47" s="120"/>
    </row>
    <row r="48" spans="1:16" ht="27" customHeight="1" x14ac:dyDescent="0.3">
      <c r="A48" s="29">
        <f>Dépenses!A48</f>
        <v>0</v>
      </c>
      <c r="B48" s="29">
        <f>Dépenses!B48</f>
        <v>0</v>
      </c>
      <c r="C48" s="29">
        <f>Dépenses!C48</f>
        <v>0</v>
      </c>
      <c r="D48" s="29">
        <f>Dépenses!D48</f>
        <v>0</v>
      </c>
      <c r="E48" s="108">
        <f>Dépenses!E48</f>
        <v>0</v>
      </c>
      <c r="F48" s="112">
        <f>Dépenses!F48</f>
        <v>0</v>
      </c>
      <c r="G48" s="113">
        <f>Dépenses!G48</f>
        <v>0</v>
      </c>
      <c r="H48" s="109">
        <f>Dépenses!H48</f>
        <v>0</v>
      </c>
      <c r="J48" s="118">
        <f t="shared" si="3"/>
        <v>0</v>
      </c>
      <c r="K48" s="119">
        <f t="shared" si="4"/>
        <v>0</v>
      </c>
      <c r="L48" s="120"/>
      <c r="M48" s="120"/>
      <c r="N48" s="119">
        <f t="shared" si="5"/>
        <v>0</v>
      </c>
      <c r="O48" s="120"/>
    </row>
    <row r="49" spans="1:15" ht="27" customHeight="1" thickBot="1" x14ac:dyDescent="0.35">
      <c r="A49" s="29">
        <f>Dépenses!A49</f>
        <v>0</v>
      </c>
      <c r="B49" s="29">
        <f>Dépenses!B49</f>
        <v>0</v>
      </c>
      <c r="C49" s="29">
        <f>Dépenses!C49</f>
        <v>0</v>
      </c>
      <c r="D49" s="29">
        <f>Dépenses!D49</f>
        <v>0</v>
      </c>
      <c r="E49" s="108">
        <f>Dépenses!E49</f>
        <v>0</v>
      </c>
      <c r="F49" s="114">
        <f>Dépenses!F49</f>
        <v>0</v>
      </c>
      <c r="G49" s="115">
        <f>Dépenses!G49</f>
        <v>0</v>
      </c>
      <c r="H49" s="109">
        <f>Dépenses!H49</f>
        <v>0</v>
      </c>
      <c r="J49" s="118">
        <f t="shared" si="3"/>
        <v>0</v>
      </c>
      <c r="K49" s="119">
        <f t="shared" si="4"/>
        <v>0</v>
      </c>
      <c r="L49" s="120"/>
      <c r="M49" s="120"/>
      <c r="N49" s="119">
        <f t="shared" si="5"/>
        <v>0</v>
      </c>
      <c r="O49" s="120"/>
    </row>
    <row r="50" spans="1:15" x14ac:dyDescent="0.3">
      <c r="A50" s="33"/>
      <c r="B50" s="33"/>
      <c r="C50" s="33"/>
      <c r="D50" s="34"/>
      <c r="E50" s="84">
        <f>SUM(E16:E49)</f>
        <v>0</v>
      </c>
      <c r="F50" s="102"/>
      <c r="G50" s="102"/>
      <c r="H50" s="102"/>
      <c r="I50" s="63"/>
      <c r="J50" s="121"/>
      <c r="K50" s="122">
        <f>SUM(K16:K49)</f>
        <v>0</v>
      </c>
      <c r="L50" s="120"/>
      <c r="M50" s="120"/>
      <c r="N50" s="122">
        <f>SUM(N16:N49)</f>
        <v>0</v>
      </c>
      <c r="O50" s="120"/>
    </row>
    <row r="51" spans="1:15" x14ac:dyDescent="0.3">
      <c r="I51" s="57"/>
      <c r="J51" s="123"/>
      <c r="K51" s="124"/>
      <c r="L51" s="124"/>
      <c r="M51" s="124"/>
      <c r="N51" s="125"/>
      <c r="O51" s="126"/>
    </row>
    <row r="52" spans="1:15" x14ac:dyDescent="0.3">
      <c r="A52" s="34"/>
      <c r="B52" s="34"/>
      <c r="C52" s="60"/>
      <c r="D52" s="10"/>
      <c r="E52" s="10"/>
      <c r="F52" s="10"/>
      <c r="G52" s="10"/>
      <c r="H52" s="10"/>
      <c r="I52" s="64"/>
      <c r="J52" s="127"/>
      <c r="K52" s="128"/>
      <c r="L52" s="129"/>
      <c r="M52" s="128"/>
      <c r="N52" s="128"/>
      <c r="O52" s="126"/>
    </row>
    <row r="53" spans="1:15" ht="16.2" thickBot="1" x14ac:dyDescent="0.35">
      <c r="A53" s="10"/>
      <c r="B53" s="10"/>
      <c r="C53" s="10"/>
      <c r="D53" s="10"/>
      <c r="E53" s="65" t="s">
        <v>7</v>
      </c>
      <c r="F53" s="103"/>
      <c r="G53" s="103"/>
      <c r="H53" s="103"/>
      <c r="I53" s="57"/>
      <c r="J53" s="123"/>
      <c r="K53" s="130"/>
      <c r="L53" s="131" t="s">
        <v>7</v>
      </c>
      <c r="M53" s="128"/>
      <c r="N53" s="128"/>
      <c r="O53" s="126"/>
    </row>
    <row r="54" spans="1:15" ht="41.55" customHeight="1" thickBot="1" x14ac:dyDescent="0.35">
      <c r="A54" s="164" t="s">
        <v>8</v>
      </c>
      <c r="B54" s="165"/>
      <c r="C54" s="165"/>
      <c r="D54" s="166"/>
      <c r="E54" s="83">
        <f>E50</f>
        <v>0</v>
      </c>
      <c r="F54" s="90"/>
      <c r="G54" s="90"/>
      <c r="H54" s="90"/>
      <c r="I54" s="57"/>
      <c r="J54" s="185" t="s">
        <v>23</v>
      </c>
      <c r="K54" s="186"/>
      <c r="L54" s="132">
        <f>N50</f>
        <v>0</v>
      </c>
      <c r="M54" s="133" t="str">
        <f>IF(K50&lt;N50,"ERREUR Mt total éligible inférieur au Mt total éligible raisonnable","")</f>
        <v/>
      </c>
      <c r="N54" s="128"/>
      <c r="O54" s="126"/>
    </row>
    <row r="55" spans="1:15" ht="15.6" x14ac:dyDescent="0.3">
      <c r="I55" s="66"/>
      <c r="J55" s="66"/>
      <c r="L55" s="46"/>
      <c r="M55" s="85" t="str">
        <f>IF(E50&lt;K50,"ERREUR Mt total éligible supérieur au Mt total présenté","")</f>
        <v/>
      </c>
    </row>
    <row r="56" spans="1:15" x14ac:dyDescent="0.3">
      <c r="I56" s="66"/>
      <c r="J56" s="66"/>
      <c r="L56"/>
    </row>
    <row r="57" spans="1:15" x14ac:dyDescent="0.3">
      <c r="I57" s="66"/>
      <c r="J57" s="66"/>
      <c r="L57"/>
    </row>
    <row r="58" spans="1:15" x14ac:dyDescent="0.3">
      <c r="L58"/>
    </row>
  </sheetData>
  <sheetProtection algorithmName="SHA-512" hashValue="upSHe/y7YCFotxwfIMcvJ1US8hpFgtxYxS9zbej/ny/K2l72K1qCeoW3LETFOe7NNRq3dxbh9o/Fu6yx1+9CKQ==" saltValue="4iAa6U69/bHMe3C2nidIQw==" spinCount="100000" sheet="1" insertRows="0" autoFilter="0"/>
  <protectedRanges>
    <protectedRange sqref="J16:O49" name="Liste DP instruite"/>
  </protectedRanges>
  <mergeCells count="8">
    <mergeCell ref="A54:D54"/>
    <mergeCell ref="J12:O12"/>
    <mergeCell ref="A6:D6"/>
    <mergeCell ref="B7:D7"/>
    <mergeCell ref="A9:D9"/>
    <mergeCell ref="B10:D10"/>
    <mergeCell ref="F13:G13"/>
    <mergeCell ref="J54:K54"/>
  </mergeCells>
  <conditionalFormatting sqref="J16:J49">
    <cfRule type="cellIs" dxfId="3" priority="2" operator="notEqual">
      <formula>$A16</formula>
    </cfRule>
  </conditionalFormatting>
  <conditionalFormatting sqref="K16:K49">
    <cfRule type="cellIs" dxfId="2" priority="5" operator="notEqual">
      <formula>$E16</formula>
    </cfRule>
  </conditionalFormatting>
  <conditionalFormatting sqref="N16:N49">
    <cfRule type="cellIs" dxfId="1" priority="1" operator="notEqual">
      <formula>$K16</formula>
    </cfRule>
  </conditionalFormatting>
  <dataValidations count="3">
    <dataValidation allowBlank="1" sqref="I1:K10 I50:J50 P35 P46 P25 K51:L51 K11 O14:O34 O36:O45 O47:O50 J13:L13 N14:N50 I12:I13 H13 K16:K50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O16:O50" xr:uid="{9C62846B-4F66-4C3B-94C3-39B15CD3E86A}">
      <formula1>$A$22:$A$27</formula1>
    </dataValidation>
  </dataValidations>
  <pageMargins left="0.7" right="0.7" top="0.75" bottom="0.75" header="0.3" footer="0.3"/>
  <pageSetup paperSize="9" scale="4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13</xdr:row>
                    <xdr:rowOff>571500</xdr:rowOff>
                  </from>
                  <to>
                    <xdr:col>4</xdr:col>
                    <xdr:colOff>548640</xdr:colOff>
                    <xdr:row>13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708660</xdr:colOff>
                    <xdr:row>13</xdr:row>
                    <xdr:rowOff>586740</xdr:rowOff>
                  </from>
                  <to>
                    <xdr:col>4</xdr:col>
                    <xdr:colOff>1104900</xdr:colOff>
                    <xdr:row>13</xdr:row>
                    <xdr:rowOff>815340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53340</xdr:colOff>
                    <xdr:row>13</xdr:row>
                    <xdr:rowOff>571500</xdr:rowOff>
                  </from>
                  <to>
                    <xdr:col>6</xdr:col>
                    <xdr:colOff>441960</xdr:colOff>
                    <xdr:row>13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632460</xdr:colOff>
                    <xdr:row>13</xdr:row>
                    <xdr:rowOff>571500</xdr:rowOff>
                  </from>
                  <to>
                    <xdr:col>6</xdr:col>
                    <xdr:colOff>1028700</xdr:colOff>
                    <xdr:row>13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10</xdr:col>
                    <xdr:colOff>15240</xdr:colOff>
                    <xdr:row>13</xdr:row>
                    <xdr:rowOff>701040</xdr:rowOff>
                  </from>
                  <to>
                    <xdr:col>10</xdr:col>
                    <xdr:colOff>403860</xdr:colOff>
                    <xdr:row>13</xdr:row>
                    <xdr:rowOff>929640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434340</xdr:colOff>
                    <xdr:row>13</xdr:row>
                    <xdr:rowOff>670560</xdr:rowOff>
                  </from>
                  <to>
                    <xdr:col>10</xdr:col>
                    <xdr:colOff>822960</xdr:colOff>
                    <xdr:row>13</xdr:row>
                    <xdr:rowOff>899160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3642E5-7AF1-475C-A3E0-60295AC67392}">
          <x14:formula1>
            <xm:f>Référentiel!$A$17:$A$25</xm:f>
          </x14:formula1>
          <xm:sqref>L16:L49</xm:sqref>
        </x14:dataValidation>
        <x14:dataValidation type="list" allowBlank="1" showInputMessage="1" showErrorMessage="1" xr:uid="{B6DEFFA1-F98B-4F57-804E-A24EA1EF9AC5}">
          <x14:formula1>
            <xm:f>Référentiel!$A$2:$A$9</xm:f>
          </x14:formula1>
          <xm:sqref>J16:J49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5262-693F-4B95-955C-6B026BF0BA7D}">
  <sheetPr codeName="Feuil4">
    <tabColor theme="5"/>
    <pageSetUpPr fitToPage="1"/>
  </sheetPr>
  <dimension ref="A1:H20"/>
  <sheetViews>
    <sheetView zoomScale="70" zoomScaleNormal="70" workbookViewId="0">
      <selection activeCell="C15" sqref="C15"/>
    </sheetView>
  </sheetViews>
  <sheetFormatPr baseColWidth="10" defaultRowHeight="14.4" x14ac:dyDescent="0.3"/>
  <cols>
    <col min="1" max="1" width="44.77734375" customWidth="1"/>
    <col min="2" max="2" width="31" style="79" customWidth="1"/>
    <col min="3" max="3" width="28.44140625" style="79" customWidth="1"/>
    <col min="4" max="4" width="57.5546875" customWidth="1"/>
    <col min="5" max="5" width="11.77734375" bestFit="1" customWidth="1"/>
  </cols>
  <sheetData>
    <row r="1" spans="1:8" ht="48" customHeight="1" x14ac:dyDescent="0.3">
      <c r="B1" s="177" t="s">
        <v>43</v>
      </c>
      <c r="C1" s="178"/>
      <c r="D1" s="179"/>
    </row>
    <row r="2" spans="1:8" ht="53.55" customHeight="1" x14ac:dyDescent="0.35">
      <c r="A2" s="37" t="s">
        <v>9</v>
      </c>
      <c r="B2" s="82" t="s">
        <v>62</v>
      </c>
      <c r="C2" s="142" t="s">
        <v>63</v>
      </c>
      <c r="D2" s="143" t="s">
        <v>34</v>
      </c>
    </row>
    <row r="3" spans="1:8" ht="34.5" customHeight="1" x14ac:dyDescent="0.3">
      <c r="A3" s="38" t="s">
        <v>70</v>
      </c>
      <c r="B3" s="140">
        <f ca="1">'Synthèse à copier dans l''outil'!B2</f>
        <v>0</v>
      </c>
      <c r="C3" s="155">
        <f ca="1">SUM(C4:C5)</f>
        <v>0</v>
      </c>
      <c r="D3" s="134"/>
    </row>
    <row r="4" spans="1:8" ht="20.100000000000001" customHeight="1" x14ac:dyDescent="0.3">
      <c r="A4" s="40" t="s">
        <v>31</v>
      </c>
      <c r="B4" s="78">
        <f ca="1">'Synthèse à copier dans l''outil'!B3</f>
        <v>0</v>
      </c>
      <c r="C4" s="156">
        <f ca="1">SUMIF('Instruction Dépense'!$J$16:$N$49,"Matériel",'Instruction Dépense'!$N$16:$N$49)</f>
        <v>0</v>
      </c>
      <c r="D4" s="141"/>
    </row>
    <row r="5" spans="1:8" x14ac:dyDescent="0.3">
      <c r="A5" s="40" t="s">
        <v>46</v>
      </c>
      <c r="B5" s="78">
        <f ca="1">'Synthèse à copier dans l''outil'!B4</f>
        <v>0</v>
      </c>
      <c r="C5" s="156">
        <f ca="1">SUMIF('Instruction Dépense'!$J$16:$N$49,"Equipement",'Instruction Dépense'!$N$16:$N$49)</f>
        <v>0</v>
      </c>
      <c r="D5" s="134"/>
    </row>
    <row r="6" spans="1:8" ht="20.100000000000001" customHeight="1" x14ac:dyDescent="0.3">
      <c r="A6" s="38" t="s">
        <v>76</v>
      </c>
      <c r="B6" s="140">
        <f ca="1">'Synthèse à copier dans l''outil'!B5</f>
        <v>0</v>
      </c>
      <c r="C6" s="157">
        <f ca="1">SUM(C7:C8)</f>
        <v>0</v>
      </c>
      <c r="D6" s="134"/>
    </row>
    <row r="7" spans="1:8" ht="20.100000000000001" customHeight="1" x14ac:dyDescent="0.3">
      <c r="A7" s="40" t="s">
        <v>47</v>
      </c>
      <c r="B7" s="78">
        <f ca="1">'Synthèse à copier dans l''outil'!B6</f>
        <v>0</v>
      </c>
      <c r="C7" s="156">
        <f ca="1">SUMIF('Instruction Dépense'!$J$16:$N$49,"Etudes et conception",'Instruction Dépense'!$N$16:$N$49)</f>
        <v>0</v>
      </c>
      <c r="D7" s="134"/>
    </row>
    <row r="8" spans="1:8" ht="20.100000000000001" customHeight="1" x14ac:dyDescent="0.3">
      <c r="A8" s="40" t="s">
        <v>71</v>
      </c>
      <c r="B8" s="78">
        <f ca="1">'Synthèse à copier dans l''outil'!B7</f>
        <v>0</v>
      </c>
      <c r="C8" s="156">
        <f ca="1">SUMIF('Instruction Dépense'!$J$16:$N$49,"Informatique",'Instruction Dépense'!$N$16:$N$49)</f>
        <v>0</v>
      </c>
      <c r="D8" s="134"/>
    </row>
    <row r="9" spans="1:8" ht="15.6" x14ac:dyDescent="0.3">
      <c r="A9" s="38" t="s">
        <v>42</v>
      </c>
      <c r="B9" s="140">
        <f ca="1">'Synthèse à copier dans l''outil'!B8</f>
        <v>0</v>
      </c>
      <c r="C9" s="155">
        <f ca="1">C3+C6</f>
        <v>0</v>
      </c>
      <c r="D9" s="134"/>
    </row>
    <row r="10" spans="1:8" ht="32.1" customHeight="1" x14ac:dyDescent="0.3">
      <c r="A10" s="40" t="s">
        <v>53</v>
      </c>
      <c r="B10" s="117">
        <f ca="1">'Synthèse à copier dans l''outil'!B9</f>
        <v>0</v>
      </c>
      <c r="C10" s="158">
        <f ca="1">MIN(0.15*C3,C6)</f>
        <v>0</v>
      </c>
      <c r="D10" s="134"/>
    </row>
    <row r="11" spans="1:8" ht="31.2" x14ac:dyDescent="0.3">
      <c r="A11" s="38" t="s">
        <v>50</v>
      </c>
      <c r="B11" s="140">
        <f ca="1">'Synthèse à copier dans l''outil'!B10</f>
        <v>0</v>
      </c>
      <c r="C11" s="159">
        <f ca="1">MIN(C3+MIN(C10,C6),(C16-C15))</f>
        <v>0</v>
      </c>
      <c r="D11" s="134"/>
    </row>
    <row r="12" spans="1:8" ht="26.4" x14ac:dyDescent="0.3">
      <c r="A12" s="40" t="s">
        <v>54</v>
      </c>
      <c r="B12" s="138" t="s">
        <v>35</v>
      </c>
      <c r="C12" s="144" t="str">
        <f>B12</f>
        <v>Non</v>
      </c>
      <c r="D12" s="135"/>
      <c r="E12" s="72"/>
      <c r="F12" s="72"/>
      <c r="G12" s="71"/>
      <c r="H12" s="72"/>
    </row>
    <row r="13" spans="1:8" ht="26.1" customHeight="1" x14ac:dyDescent="0.3">
      <c r="A13" s="40" t="s">
        <v>33</v>
      </c>
      <c r="B13" s="78">
        <v>20000</v>
      </c>
      <c r="C13" s="136">
        <f>B13</f>
        <v>20000</v>
      </c>
      <c r="D13" s="135"/>
    </row>
    <row r="14" spans="1:8" ht="26.1" customHeight="1" x14ac:dyDescent="0.3">
      <c r="A14" s="40" t="s">
        <v>40</v>
      </c>
      <c r="B14" s="80">
        <v>0.3</v>
      </c>
      <c r="C14" s="160">
        <f>B14</f>
        <v>0.3</v>
      </c>
      <c r="D14" s="135"/>
    </row>
    <row r="15" spans="1:8" ht="52.8" x14ac:dyDescent="0.3">
      <c r="A15" s="40" t="s">
        <v>44</v>
      </c>
      <c r="B15" s="78">
        <f>'Synthèse à copier dans l''outil'!B13</f>
        <v>0</v>
      </c>
      <c r="C15" s="119">
        <f>B15</f>
        <v>0</v>
      </c>
      <c r="D15" s="135"/>
    </row>
    <row r="16" spans="1:8" ht="26.1" customHeight="1" x14ac:dyDescent="0.3">
      <c r="A16" s="40" t="s">
        <v>39</v>
      </c>
      <c r="B16" s="81">
        <v>4000000</v>
      </c>
      <c r="C16" s="137">
        <f>B16</f>
        <v>4000000</v>
      </c>
      <c r="D16" s="135"/>
    </row>
    <row r="17" spans="1:8" ht="68.099999999999994" customHeight="1" x14ac:dyDescent="0.3">
      <c r="A17" s="38" t="s">
        <v>13</v>
      </c>
      <c r="B17" s="39" t="str">
        <f ca="1">'Synthèse à copier dans l''outil'!B15</f>
        <v>Le seuil de l'assiette éligible n'est pas atteint, pas d'aide possible</v>
      </c>
      <c r="C17" s="159" t="str">
        <f ca="1">IF(C11&lt;C13,"Le seuil de l'assiette éligible n'est pas atteint, pas d'aide possible",C11*C14)</f>
        <v>Le seuil de l'assiette éligible n'est pas atteint, pas d'aide possible</v>
      </c>
      <c r="D17" s="135"/>
    </row>
    <row r="18" spans="1:8" x14ac:dyDescent="0.3">
      <c r="A18" s="40" t="s">
        <v>37</v>
      </c>
      <c r="B18" s="81" t="str">
        <f ca="1">'Synthèse à copier dans l''outil'!B16</f>
        <v/>
      </c>
      <c r="C18" s="145" t="str">
        <f ca="1">IF(ISERROR(0.4*C17),"",0.4*C17)</f>
        <v/>
      </c>
      <c r="D18" s="135"/>
    </row>
    <row r="19" spans="1:8" x14ac:dyDescent="0.3">
      <c r="A19" s="40" t="s">
        <v>36</v>
      </c>
      <c r="B19" s="81" t="str">
        <f ca="1">'Synthèse à copier dans l''outil'!B17</f>
        <v/>
      </c>
      <c r="C19" s="145" t="str">
        <f ca="1">IF(ISERROR(0.6*C17),"",0.6*C17)</f>
        <v/>
      </c>
      <c r="D19" s="135"/>
      <c r="H19" s="72"/>
    </row>
    <row r="20" spans="1:8" x14ac:dyDescent="0.3">
      <c r="C20" s="57"/>
    </row>
  </sheetData>
  <sheetProtection algorithmName="SHA-512" hashValue="GAHvNVdWo4IIJZwqcJlvHBA+9ghe9xOQkpAjVyScwDWm+FNxmlbRDPsCL/89ZEvW4IlfvtVpYq1o/8r3DGizEA==" saltValue="n3and3aEz3KR5XFWFvCphw==" spinCount="100000" sheet="1" selectLockedCells="1"/>
  <protectedRanges>
    <protectedRange sqref="C15 D3:D19 C12" name="PF INSTRUIT"/>
  </protectedRanges>
  <mergeCells count="1">
    <mergeCell ref="B1:D1"/>
  </mergeCells>
  <conditionalFormatting sqref="C12:C16">
    <cfRule type="cellIs" dxfId="0" priority="1" operator="notEqual">
      <formula>$B12</formula>
    </cfRule>
  </conditionalFormatting>
  <pageMargins left="0.7" right="0.7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7966CB-D15C-4F32-B7D2-04F7A58BC73C}">
          <x14:formula1>
            <xm:f>Référentiel!$B$2:$B$3</xm:f>
          </x14:formula1>
          <xm:sqref>B12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FB53-649C-41DD-A991-CE9D5C86C461}">
  <sheetPr codeName="Feuil5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sheetPr codeName="Feuil6"/>
  <dimension ref="A1:C22"/>
  <sheetViews>
    <sheetView zoomScaleNormal="100" workbookViewId="0">
      <selection activeCell="A11" sqref="A11"/>
    </sheetView>
  </sheetViews>
  <sheetFormatPr baseColWidth="10" defaultRowHeight="14.4" x14ac:dyDescent="0.3"/>
  <cols>
    <col min="1" max="1" width="70.44140625" customWidth="1"/>
    <col min="2" max="3" width="34.21875" customWidth="1"/>
    <col min="4" max="4" width="30.21875" customWidth="1"/>
  </cols>
  <sheetData>
    <row r="1" spans="1:3" x14ac:dyDescent="0.3">
      <c r="A1" s="42" t="s">
        <v>48</v>
      </c>
      <c r="B1" s="87" t="s">
        <v>56</v>
      </c>
    </row>
    <row r="2" spans="1:3" x14ac:dyDescent="0.3">
      <c r="A2" s="86" t="s">
        <v>31</v>
      </c>
      <c r="B2" s="86" t="s">
        <v>49</v>
      </c>
    </row>
    <row r="3" spans="1:3" x14ac:dyDescent="0.3">
      <c r="A3" s="86" t="s">
        <v>46</v>
      </c>
      <c r="B3" s="86" t="s">
        <v>35</v>
      </c>
    </row>
    <row r="4" spans="1:3" x14ac:dyDescent="0.3">
      <c r="A4" s="86" t="s">
        <v>47</v>
      </c>
    </row>
    <row r="5" spans="1:3" x14ac:dyDescent="0.3">
      <c r="A5" s="86" t="s">
        <v>71</v>
      </c>
    </row>
    <row r="6" spans="1:3" x14ac:dyDescent="0.3">
      <c r="A6" s="86"/>
    </row>
    <row r="16" spans="1:3" x14ac:dyDescent="0.3">
      <c r="A16" s="42" t="s">
        <v>16</v>
      </c>
      <c r="B16" s="42"/>
      <c r="C16" s="42"/>
    </row>
    <row r="17" spans="1:1" x14ac:dyDescent="0.3">
      <c r="A17" t="s">
        <v>17</v>
      </c>
    </row>
    <row r="18" spans="1:1" x14ac:dyDescent="0.3">
      <c r="A18" t="s">
        <v>18</v>
      </c>
    </row>
    <row r="19" spans="1:1" x14ac:dyDescent="0.3">
      <c r="A19" t="s">
        <v>20</v>
      </c>
    </row>
    <row r="20" spans="1:1" x14ac:dyDescent="0.3">
      <c r="A20" t="s">
        <v>19</v>
      </c>
    </row>
    <row r="21" spans="1:1" x14ac:dyDescent="0.3">
      <c r="A21" t="s">
        <v>26</v>
      </c>
    </row>
    <row r="22" spans="1:1" x14ac:dyDescent="0.3">
      <c r="A22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EEC1D42FCCD4A9E8BCBA110045976" ma:contentTypeVersion="9" ma:contentTypeDescription="Crée un document." ma:contentTypeScope="" ma:versionID="518b49a2f3cad0d42c8d1887da1796e9">
  <xsd:schema xmlns:xsd="http://www.w3.org/2001/XMLSchema" xmlns:xs="http://www.w3.org/2001/XMLSchema" xmlns:p="http://schemas.microsoft.com/office/2006/metadata/properties" xmlns:ns2="20d6aeec-a273-44ef-8e7f-f11cc69bdd10" xmlns:ns3="80725541-25b9-4f38-a7bf-c4b451f311a8" targetNamespace="http://schemas.microsoft.com/office/2006/metadata/properties" ma:root="true" ma:fieldsID="8018507e0f58f879423941833f0d2c3e" ns2:_="" ns3:_="">
    <xsd:import namespace="20d6aeec-a273-44ef-8e7f-f11cc69bdd10"/>
    <xsd:import namespace="80725541-25b9-4f38-a7bf-c4b451f31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scip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aeec-a273-44ef-8e7f-f11cc69bd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07d1bdf-77dd-407f-bbfa-832537fa95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esciptif" ma:index="16" nillable="true" ma:displayName="Descriptif" ma:format="Dropdown" ma:internalName="Descipti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25541-25b9-4f38-a7bf-c4b451f311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4f6904-d3c9-49af-bc73-b7d438d01ebf}" ma:internalName="TaxCatchAll" ma:showField="CatchAllData" ma:web="80725541-25b9-4f38-a7bf-c4b451f31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iptif xmlns="20d6aeec-a273-44ef-8e7f-f11cc69bdd10" xsi:nil="true"/>
    <lcf76f155ced4ddcb4097134ff3c332f xmlns="20d6aeec-a273-44ef-8e7f-f11cc69bdd10">
      <Terms xmlns="http://schemas.microsoft.com/office/infopath/2007/PartnerControls"/>
    </lcf76f155ced4ddcb4097134ff3c332f>
    <TaxCatchAll xmlns="80725541-25b9-4f38-a7bf-c4b451f311a8" xsi:nil="true"/>
  </documentManagement>
</p:properties>
</file>

<file path=customXml/itemProps1.xml><?xml version="1.0" encoding="utf-8"?>
<ds:datastoreItem xmlns:ds="http://schemas.openxmlformats.org/officeDocument/2006/customXml" ds:itemID="{675C1B87-77ED-452F-8168-2A233B56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aeec-a273-44ef-8e7f-f11cc69bdd10"/>
    <ds:schemaRef ds:uri="80725541-25b9-4f38-a7bf-c4b451f31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A52A3E-1B1C-4B5F-B460-8AD30652BD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30D64-726B-4C3A-AF69-D810550DDA23}">
  <ds:schemaRefs>
    <ds:schemaRef ds:uri="http://purl.org/dc/terms/"/>
    <ds:schemaRef ds:uri="80725541-25b9-4f38-a7bf-c4b451f311a8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0d6aeec-a273-44ef-8e7f-f11cc69bdd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Dépenses</vt:lpstr>
      <vt:lpstr>Synthèse à copier dans l'outil</vt:lpstr>
      <vt:lpstr>Instruction Dépense</vt:lpstr>
      <vt:lpstr>Synthèse à instruire</vt:lpstr>
      <vt:lpstr>Feuil1</vt:lpstr>
      <vt:lpstr>Référentiel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LECAS Stephanie</cp:lastModifiedBy>
  <cp:lastPrinted>2022-12-02T15:11:18Z</cp:lastPrinted>
  <dcterms:created xsi:type="dcterms:W3CDTF">2022-10-11T11:49:47Z</dcterms:created>
  <dcterms:modified xsi:type="dcterms:W3CDTF">2025-08-08T08:15:39Z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0x010100799EEC1D42FCCD4A9E8BCBA110045976</vt:lpwstr>
  </property>
</Properties>
</file>