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.crnormandie.fr\Bureautique\DGA FJCS\DFTLV\60-SAF\PROCEDURES\00 SUBVENTION (GESTION DES AIDES - PROGOS)\00 DISPOSITIFS\FSS - CARTE SOCIALE\Trames téléchargeables\Sanitaire\"/>
    </mc:Choice>
  </mc:AlternateContent>
  <xr:revisionPtr revIDLastSave="0" documentId="13_ncr:1_{4931DDA6-4E76-4115-B6FC-0634310852A6}" xr6:coauthVersionLast="36" xr6:coauthVersionMax="36" xr10:uidLastSave="{00000000-0000-0000-0000-000000000000}"/>
  <bookViews>
    <workbookView xWindow="0" yWindow="0" windowWidth="19200" windowHeight="6930" xr2:uid="{DF0B87FD-5D85-45BC-907C-59D58C69D2C3}"/>
  </bookViews>
  <sheets>
    <sheet name="Total" sheetId="8" r:id="rId1"/>
    <sheet name="Formation1" sheetId="1" r:id="rId2"/>
    <sheet name="Formation2" sheetId="5" r:id="rId3"/>
    <sheet name="Formation3" sheetId="6" r:id="rId4"/>
    <sheet name="Formation4" sheetId="4" r:id="rId5"/>
    <sheet name="Formation5" sheetId="7" r:id="rId6"/>
    <sheet name="Effectifs_apprenants" sheetId="2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1" i="5"/>
  <c r="E51" i="5"/>
  <c r="D56" i="5"/>
  <c r="E56" i="5"/>
  <c r="D51" i="6"/>
  <c r="E51" i="6"/>
  <c r="D56" i="6"/>
  <c r="E56" i="6"/>
  <c r="D51" i="4"/>
  <c r="E51" i="4"/>
  <c r="E72" i="4" s="1"/>
  <c r="D56" i="4"/>
  <c r="D72" i="4" s="1"/>
  <c r="E56" i="4"/>
  <c r="D51" i="7"/>
  <c r="E51" i="7"/>
  <c r="D56" i="7"/>
  <c r="D72" i="7" s="1"/>
  <c r="E56" i="7"/>
  <c r="D51" i="1"/>
  <c r="D72" i="1" s="1"/>
  <c r="E51" i="1"/>
  <c r="D56" i="1"/>
  <c r="E56" i="1"/>
  <c r="C56" i="5"/>
  <c r="C56" i="6"/>
  <c r="C72" i="6" s="1"/>
  <c r="C56" i="4"/>
  <c r="C72" i="4" s="1"/>
  <c r="C56" i="7"/>
  <c r="C56" i="1"/>
  <c r="C51" i="5"/>
  <c r="C72" i="5" s="1"/>
  <c r="C51" i="6"/>
  <c r="C51" i="4"/>
  <c r="C51" i="7"/>
  <c r="C51" i="1"/>
  <c r="D6" i="5"/>
  <c r="D42" i="5" s="1"/>
  <c r="E6" i="5"/>
  <c r="D25" i="5"/>
  <c r="E25" i="5"/>
  <c r="E42" i="5"/>
  <c r="D6" i="6"/>
  <c r="E6" i="6"/>
  <c r="E42" i="6" s="1"/>
  <c r="D25" i="6"/>
  <c r="E25" i="6"/>
  <c r="D6" i="4"/>
  <c r="E6" i="4"/>
  <c r="D25" i="4"/>
  <c r="E25" i="4"/>
  <c r="D6" i="7"/>
  <c r="E6" i="7"/>
  <c r="E42" i="7" s="1"/>
  <c r="D25" i="7"/>
  <c r="D42" i="7" s="1"/>
  <c r="E25" i="7"/>
  <c r="E6" i="1"/>
  <c r="D25" i="1"/>
  <c r="E25" i="1"/>
  <c r="E42" i="1"/>
  <c r="C6" i="5"/>
  <c r="C42" i="5" s="1"/>
  <c r="C6" i="6"/>
  <c r="C6" i="4"/>
  <c r="C6" i="7"/>
  <c r="C6" i="1"/>
  <c r="C25" i="5"/>
  <c r="C25" i="6"/>
  <c r="C25" i="4"/>
  <c r="C25" i="7"/>
  <c r="C25" i="1"/>
  <c r="G1" i="5"/>
  <c r="G1" i="6"/>
  <c r="G1" i="4"/>
  <c r="G1" i="7"/>
  <c r="G1" i="1"/>
  <c r="E42" i="4" l="1"/>
  <c r="E72" i="6"/>
  <c r="D42" i="4"/>
  <c r="C42" i="6"/>
  <c r="D72" i="6"/>
  <c r="E72" i="1"/>
  <c r="D42" i="6"/>
  <c r="E72" i="7"/>
  <c r="E72" i="5"/>
  <c r="D72" i="5"/>
  <c r="D42" i="1"/>
  <c r="C72" i="1"/>
  <c r="C72" i="7"/>
  <c r="C42" i="4"/>
  <c r="C42" i="7"/>
  <c r="C42" i="1"/>
  <c r="E6" i="8" l="1"/>
  <c r="D6" i="8"/>
  <c r="C6" i="8"/>
  <c r="D66" i="8"/>
  <c r="E93" i="8"/>
  <c r="E81" i="8" l="1"/>
  <c r="D81" i="8"/>
  <c r="C81" i="8"/>
  <c r="E71" i="8"/>
  <c r="D71" i="8"/>
  <c r="C71" i="8"/>
  <c r="E70" i="8"/>
  <c r="D70" i="8"/>
  <c r="C70" i="8"/>
  <c r="E69" i="8"/>
  <c r="D69" i="8"/>
  <c r="C69" i="8"/>
  <c r="E68" i="8"/>
  <c r="D68" i="8"/>
  <c r="C68" i="8"/>
  <c r="E67" i="8"/>
  <c r="D67" i="8"/>
  <c r="C67" i="8"/>
  <c r="E66" i="8"/>
  <c r="C66" i="8"/>
  <c r="E65" i="8"/>
  <c r="D65" i="8"/>
  <c r="C65" i="8"/>
  <c r="E64" i="8"/>
  <c r="D64" i="8"/>
  <c r="C64" i="8"/>
  <c r="E63" i="8"/>
  <c r="D63" i="8"/>
  <c r="C63" i="8"/>
  <c r="E62" i="8"/>
  <c r="D62" i="8"/>
  <c r="C62" i="8"/>
  <c r="E61" i="8"/>
  <c r="D61" i="8"/>
  <c r="C61" i="8"/>
  <c r="E60" i="8"/>
  <c r="D60" i="8"/>
  <c r="C60" i="8"/>
  <c r="E59" i="8"/>
  <c r="D59" i="8"/>
  <c r="C59" i="8"/>
  <c r="E58" i="8"/>
  <c r="D58" i="8"/>
  <c r="C58" i="8"/>
  <c r="E57" i="8"/>
  <c r="D57" i="8"/>
  <c r="C57" i="8"/>
  <c r="E56" i="8"/>
  <c r="D56" i="8"/>
  <c r="C56" i="8"/>
  <c r="E55" i="8"/>
  <c r="D55" i="8"/>
  <c r="C55" i="8"/>
  <c r="E54" i="8"/>
  <c r="D54" i="8"/>
  <c r="C54" i="8"/>
  <c r="E53" i="8"/>
  <c r="D53" i="8"/>
  <c r="C53" i="8"/>
  <c r="E52" i="8"/>
  <c r="D52" i="8"/>
  <c r="C52" i="8"/>
  <c r="E51" i="8"/>
  <c r="D51" i="8"/>
  <c r="C51" i="8"/>
  <c r="E41" i="8"/>
  <c r="D41" i="8"/>
  <c r="C41" i="8"/>
  <c r="E40" i="8"/>
  <c r="D40" i="8"/>
  <c r="C40" i="8"/>
  <c r="E39" i="8"/>
  <c r="D39" i="8"/>
  <c r="C39" i="8"/>
  <c r="E38" i="8"/>
  <c r="D38" i="8"/>
  <c r="C38" i="8"/>
  <c r="E37" i="8"/>
  <c r="D37" i="8"/>
  <c r="C37" i="8"/>
  <c r="E36" i="8"/>
  <c r="D36" i="8"/>
  <c r="C36" i="8"/>
  <c r="E35" i="8"/>
  <c r="D35" i="8"/>
  <c r="C35" i="8"/>
  <c r="E34" i="8"/>
  <c r="D34" i="8"/>
  <c r="C34" i="8"/>
  <c r="E33" i="8"/>
  <c r="D33" i="8"/>
  <c r="C33" i="8"/>
  <c r="E32" i="8"/>
  <c r="D32" i="8"/>
  <c r="C32" i="8"/>
  <c r="E31" i="8"/>
  <c r="D31" i="8"/>
  <c r="C31" i="8"/>
  <c r="E30" i="8"/>
  <c r="D30" i="8"/>
  <c r="C30" i="8"/>
  <c r="E29" i="8"/>
  <c r="D29" i="8"/>
  <c r="C29" i="8"/>
  <c r="E28" i="8"/>
  <c r="D28" i="8"/>
  <c r="C28" i="8"/>
  <c r="E27" i="8"/>
  <c r="D27" i="8"/>
  <c r="C27" i="8"/>
  <c r="E26" i="8"/>
  <c r="D26" i="8"/>
  <c r="C26" i="8"/>
  <c r="E25" i="8"/>
  <c r="D25" i="8"/>
  <c r="C25" i="8"/>
  <c r="E24" i="8"/>
  <c r="D24" i="8"/>
  <c r="C24" i="8"/>
  <c r="E23" i="8"/>
  <c r="D23" i="8"/>
  <c r="C23" i="8"/>
  <c r="E22" i="8"/>
  <c r="D22" i="8"/>
  <c r="C22" i="8"/>
  <c r="E21" i="8"/>
  <c r="D21" i="8"/>
  <c r="C21" i="8"/>
  <c r="E20" i="8"/>
  <c r="D20" i="8"/>
  <c r="C20" i="8"/>
  <c r="E19" i="8"/>
  <c r="D19" i="8"/>
  <c r="C19" i="8"/>
  <c r="E18" i="8"/>
  <c r="D18" i="8"/>
  <c r="C18" i="8"/>
  <c r="E17" i="8"/>
  <c r="D17" i="8"/>
  <c r="C17" i="8"/>
  <c r="E16" i="8"/>
  <c r="D16" i="8"/>
  <c r="C16" i="8"/>
  <c r="E15" i="8"/>
  <c r="D15" i="8"/>
  <c r="C15" i="8"/>
  <c r="E14" i="8"/>
  <c r="D14" i="8"/>
  <c r="C14" i="8"/>
  <c r="E13" i="8"/>
  <c r="D13" i="8"/>
  <c r="C13" i="8"/>
  <c r="E12" i="8"/>
  <c r="D12" i="8"/>
  <c r="C12" i="8"/>
  <c r="E11" i="8"/>
  <c r="D11" i="8"/>
  <c r="C11" i="8"/>
  <c r="E10" i="8"/>
  <c r="D10" i="8"/>
  <c r="C10" i="8"/>
  <c r="E9" i="8"/>
  <c r="D9" i="8"/>
  <c r="C9" i="8"/>
  <c r="E8" i="8"/>
  <c r="D8" i="8"/>
  <c r="C8" i="8"/>
  <c r="E7" i="8"/>
  <c r="D7" i="8"/>
  <c r="C7" i="8"/>
  <c r="I81" i="7"/>
  <c r="I73" i="7"/>
  <c r="J72" i="7"/>
  <c r="I72" i="7"/>
  <c r="J71" i="7"/>
  <c r="I71" i="7"/>
  <c r="J70" i="7"/>
  <c r="I70" i="7"/>
  <c r="J69" i="7"/>
  <c r="I69" i="7"/>
  <c r="J68" i="7"/>
  <c r="I68" i="7"/>
  <c r="J67" i="7"/>
  <c r="I67" i="7"/>
  <c r="J66" i="7"/>
  <c r="I66" i="7"/>
  <c r="J65" i="7"/>
  <c r="I65" i="7"/>
  <c r="J64" i="7"/>
  <c r="I64" i="7"/>
  <c r="J63" i="7"/>
  <c r="I63" i="7"/>
  <c r="J62" i="7"/>
  <c r="I62" i="7"/>
  <c r="J61" i="7"/>
  <c r="I61" i="7"/>
  <c r="J60" i="7"/>
  <c r="I60" i="7"/>
  <c r="J59" i="7"/>
  <c r="I59" i="7"/>
  <c r="J58" i="7"/>
  <c r="I58" i="7"/>
  <c r="J57" i="7"/>
  <c r="I57" i="7"/>
  <c r="J56" i="7"/>
  <c r="I56" i="7"/>
  <c r="J55" i="7"/>
  <c r="I55" i="7"/>
  <c r="J54" i="7"/>
  <c r="I54" i="7"/>
  <c r="J53" i="7"/>
  <c r="I53" i="7"/>
  <c r="J52" i="7"/>
  <c r="I52" i="7"/>
  <c r="J51" i="7"/>
  <c r="I51" i="7"/>
  <c r="I44" i="7"/>
  <c r="I43" i="7"/>
  <c r="J38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81" i="6"/>
  <c r="I73" i="6"/>
  <c r="J72" i="6"/>
  <c r="I72" i="6"/>
  <c r="J71" i="6"/>
  <c r="I71" i="6"/>
  <c r="J70" i="6"/>
  <c r="I70" i="6"/>
  <c r="J69" i="6"/>
  <c r="I69" i="6"/>
  <c r="J68" i="6"/>
  <c r="I68" i="6"/>
  <c r="J67" i="6"/>
  <c r="I67" i="6"/>
  <c r="J66" i="6"/>
  <c r="I66" i="6"/>
  <c r="J65" i="6"/>
  <c r="I65" i="6"/>
  <c r="J64" i="6"/>
  <c r="I64" i="6"/>
  <c r="J63" i="6"/>
  <c r="I63" i="6"/>
  <c r="J62" i="6"/>
  <c r="I62" i="6"/>
  <c r="J61" i="6"/>
  <c r="I61" i="6"/>
  <c r="J60" i="6"/>
  <c r="I60" i="6"/>
  <c r="J59" i="6"/>
  <c r="I59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I44" i="6"/>
  <c r="I43" i="6"/>
  <c r="J81" i="6"/>
  <c r="I41" i="6"/>
  <c r="I40" i="6"/>
  <c r="I39" i="6"/>
  <c r="I38" i="6"/>
  <c r="I37" i="6"/>
  <c r="I36" i="6"/>
  <c r="I35" i="6"/>
  <c r="J34" i="6"/>
  <c r="I34" i="6"/>
  <c r="I33" i="6"/>
  <c r="I32" i="6"/>
  <c r="I31" i="6"/>
  <c r="J30" i="6"/>
  <c r="I30" i="6"/>
  <c r="I29" i="6"/>
  <c r="I28" i="6"/>
  <c r="I27" i="6"/>
  <c r="J26" i="6"/>
  <c r="I26" i="6"/>
  <c r="I25" i="6"/>
  <c r="I24" i="6"/>
  <c r="I23" i="6"/>
  <c r="J22" i="6"/>
  <c r="I22" i="6"/>
  <c r="I21" i="6"/>
  <c r="I20" i="6"/>
  <c r="I19" i="6"/>
  <c r="J18" i="6"/>
  <c r="I18" i="6"/>
  <c r="I17" i="6"/>
  <c r="I16" i="6"/>
  <c r="I15" i="6"/>
  <c r="J14" i="6"/>
  <c r="I14" i="6"/>
  <c r="I13" i="6"/>
  <c r="I12" i="6"/>
  <c r="I11" i="6"/>
  <c r="J10" i="6"/>
  <c r="I10" i="6"/>
  <c r="I9" i="6"/>
  <c r="I8" i="6"/>
  <c r="I7" i="6"/>
  <c r="J6" i="6"/>
  <c r="I6" i="6"/>
  <c r="I81" i="5"/>
  <c r="I73" i="5"/>
  <c r="J72" i="5"/>
  <c r="I72" i="5"/>
  <c r="J71" i="5"/>
  <c r="I71" i="5"/>
  <c r="J70" i="5"/>
  <c r="I70" i="5"/>
  <c r="J69" i="5"/>
  <c r="I69" i="5"/>
  <c r="J68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I44" i="5"/>
  <c r="I43" i="5"/>
  <c r="J81" i="5"/>
  <c r="I41" i="5"/>
  <c r="I40" i="5"/>
  <c r="I39" i="5"/>
  <c r="J38" i="5"/>
  <c r="I38" i="5"/>
  <c r="I37" i="5"/>
  <c r="I36" i="5"/>
  <c r="I35" i="5"/>
  <c r="J34" i="5"/>
  <c r="I34" i="5"/>
  <c r="I33" i="5"/>
  <c r="I32" i="5"/>
  <c r="I31" i="5"/>
  <c r="J30" i="5"/>
  <c r="I30" i="5"/>
  <c r="I29" i="5"/>
  <c r="I28" i="5"/>
  <c r="I27" i="5"/>
  <c r="J26" i="5"/>
  <c r="I26" i="5"/>
  <c r="I25" i="5"/>
  <c r="I24" i="5"/>
  <c r="I23" i="5"/>
  <c r="J22" i="5"/>
  <c r="I22" i="5"/>
  <c r="I21" i="5"/>
  <c r="I20" i="5"/>
  <c r="I19" i="5"/>
  <c r="J18" i="5"/>
  <c r="I18" i="5"/>
  <c r="I17" i="5"/>
  <c r="I16" i="5"/>
  <c r="I15" i="5"/>
  <c r="J14" i="5"/>
  <c r="I14" i="5"/>
  <c r="I13" i="5"/>
  <c r="I12" i="5"/>
  <c r="I11" i="5"/>
  <c r="J10" i="5"/>
  <c r="I10" i="5"/>
  <c r="I9" i="5"/>
  <c r="I8" i="5"/>
  <c r="I7" i="5"/>
  <c r="J6" i="5"/>
  <c r="I6" i="5"/>
  <c r="I81" i="4"/>
  <c r="I73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44" i="4"/>
  <c r="I43" i="4"/>
  <c r="I42" i="4"/>
  <c r="J81" i="4"/>
  <c r="I41" i="4"/>
  <c r="J40" i="4"/>
  <c r="I40" i="4"/>
  <c r="J39" i="4"/>
  <c r="I39" i="4"/>
  <c r="I38" i="4"/>
  <c r="I37" i="4"/>
  <c r="J36" i="4"/>
  <c r="I36" i="4"/>
  <c r="J35" i="4"/>
  <c r="I35" i="4"/>
  <c r="I34" i="4"/>
  <c r="I33" i="4"/>
  <c r="J32" i="4"/>
  <c r="I32" i="4"/>
  <c r="J31" i="4"/>
  <c r="I31" i="4"/>
  <c r="I30" i="4"/>
  <c r="I29" i="4"/>
  <c r="J28" i="4"/>
  <c r="I28" i="4"/>
  <c r="J27" i="4"/>
  <c r="I27" i="4"/>
  <c r="I26" i="4"/>
  <c r="I25" i="4"/>
  <c r="J24" i="4"/>
  <c r="I24" i="4"/>
  <c r="J23" i="4"/>
  <c r="I23" i="4"/>
  <c r="I22" i="4"/>
  <c r="I21" i="4"/>
  <c r="J20" i="4"/>
  <c r="I20" i="4"/>
  <c r="J19" i="4"/>
  <c r="I19" i="4"/>
  <c r="I18" i="4"/>
  <c r="I17" i="4"/>
  <c r="J16" i="4"/>
  <c r="I16" i="4"/>
  <c r="J15" i="4"/>
  <c r="I15" i="4"/>
  <c r="I14" i="4"/>
  <c r="I13" i="4"/>
  <c r="J12" i="4"/>
  <c r="I12" i="4"/>
  <c r="J11" i="4"/>
  <c r="I11" i="4"/>
  <c r="I10" i="4"/>
  <c r="I9" i="4"/>
  <c r="J8" i="4"/>
  <c r="I8" i="4"/>
  <c r="J7" i="4"/>
  <c r="I7" i="4"/>
  <c r="I6" i="4"/>
  <c r="C42" i="8" l="1"/>
  <c r="J42" i="4"/>
  <c r="J7" i="7"/>
  <c r="J11" i="7"/>
  <c r="J15" i="7"/>
  <c r="J19" i="7"/>
  <c r="J23" i="7"/>
  <c r="J27" i="7"/>
  <c r="J31" i="7"/>
  <c r="J35" i="7"/>
  <c r="J39" i="7"/>
  <c r="I42" i="7"/>
  <c r="J8" i="7"/>
  <c r="J12" i="7"/>
  <c r="J16" i="7"/>
  <c r="J20" i="7"/>
  <c r="J24" i="7"/>
  <c r="J28" i="7"/>
  <c r="J32" i="7"/>
  <c r="J36" i="7"/>
  <c r="J40" i="7"/>
  <c r="J9" i="4"/>
  <c r="J13" i="4"/>
  <c r="J17" i="4"/>
  <c r="J21" i="4"/>
  <c r="J25" i="4"/>
  <c r="J29" i="4"/>
  <c r="J33" i="4"/>
  <c r="J37" i="4"/>
  <c r="J41" i="4"/>
  <c r="J42" i="7"/>
  <c r="J9" i="7"/>
  <c r="J13" i="7"/>
  <c r="J17" i="7"/>
  <c r="J21" i="7"/>
  <c r="J25" i="7"/>
  <c r="J29" i="7"/>
  <c r="J33" i="7"/>
  <c r="J37" i="7"/>
  <c r="J41" i="7"/>
  <c r="J72" i="4"/>
  <c r="J6" i="4"/>
  <c r="J10" i="4"/>
  <c r="J14" i="4"/>
  <c r="J18" i="4"/>
  <c r="J22" i="4"/>
  <c r="J26" i="4"/>
  <c r="J30" i="4"/>
  <c r="J34" i="4"/>
  <c r="J38" i="4"/>
  <c r="J38" i="6"/>
  <c r="J81" i="7"/>
  <c r="J6" i="7"/>
  <c r="J10" i="7"/>
  <c r="J14" i="7"/>
  <c r="J18" i="7"/>
  <c r="J22" i="7"/>
  <c r="J26" i="7"/>
  <c r="J30" i="7"/>
  <c r="J34" i="7"/>
  <c r="C72" i="8"/>
  <c r="D72" i="8"/>
  <c r="E72" i="8"/>
  <c r="D42" i="8"/>
  <c r="J57" i="4"/>
  <c r="J65" i="4"/>
  <c r="J69" i="4"/>
  <c r="J62" i="4"/>
  <c r="J61" i="4"/>
  <c r="J58" i="4"/>
  <c r="J70" i="4"/>
  <c r="J53" i="4"/>
  <c r="J54" i="4"/>
  <c r="J66" i="4"/>
  <c r="J51" i="4"/>
  <c r="J55" i="4"/>
  <c r="J59" i="4"/>
  <c r="J63" i="4"/>
  <c r="J67" i="4"/>
  <c r="J71" i="4"/>
  <c r="I72" i="4"/>
  <c r="J52" i="4"/>
  <c r="J56" i="4"/>
  <c r="J60" i="4"/>
  <c r="J64" i="4"/>
  <c r="J68" i="4"/>
  <c r="E42" i="8"/>
  <c r="J81" i="8" s="1"/>
  <c r="J31" i="6"/>
  <c r="J42" i="6"/>
  <c r="J8" i="6"/>
  <c r="J12" i="6"/>
  <c r="J16" i="6"/>
  <c r="J20" i="6"/>
  <c r="J24" i="6"/>
  <c r="J28" i="6"/>
  <c r="J32" i="6"/>
  <c r="J36" i="6"/>
  <c r="J40" i="6"/>
  <c r="J7" i="6"/>
  <c r="J35" i="6"/>
  <c r="J19" i="6"/>
  <c r="J9" i="6"/>
  <c r="J13" i="6"/>
  <c r="J17" i="6"/>
  <c r="J21" i="6"/>
  <c r="J25" i="6"/>
  <c r="J29" i="6"/>
  <c r="J33" i="6"/>
  <c r="J37" i="6"/>
  <c r="J41" i="6"/>
  <c r="I74" i="6"/>
  <c r="J11" i="6"/>
  <c r="J15" i="6"/>
  <c r="J23" i="6"/>
  <c r="J27" i="6"/>
  <c r="J39" i="6"/>
  <c r="I42" i="6"/>
  <c r="J42" i="5"/>
  <c r="J8" i="5"/>
  <c r="J12" i="5"/>
  <c r="J16" i="5"/>
  <c r="J20" i="5"/>
  <c r="J24" i="5"/>
  <c r="J28" i="5"/>
  <c r="J32" i="5"/>
  <c r="J36" i="5"/>
  <c r="J40" i="5"/>
  <c r="J9" i="5"/>
  <c r="J13" i="5"/>
  <c r="J17" i="5"/>
  <c r="J21" i="5"/>
  <c r="J25" i="5"/>
  <c r="J29" i="5"/>
  <c r="J33" i="5"/>
  <c r="J37" i="5"/>
  <c r="J41" i="5"/>
  <c r="I74" i="5"/>
  <c r="J7" i="5"/>
  <c r="J11" i="5"/>
  <c r="J15" i="5"/>
  <c r="J19" i="5"/>
  <c r="J23" i="5"/>
  <c r="J27" i="5"/>
  <c r="J31" i="5"/>
  <c r="J35" i="5"/>
  <c r="J39" i="5"/>
  <c r="I42" i="5"/>
  <c r="I74" i="4" l="1"/>
  <c r="I74" i="7"/>
  <c r="J69" i="8"/>
  <c r="J61" i="8"/>
  <c r="J53" i="8"/>
  <c r="J68" i="8"/>
  <c r="J60" i="8"/>
  <c r="J52" i="8"/>
  <c r="J70" i="8"/>
  <c r="J67" i="8"/>
  <c r="J59" i="8"/>
  <c r="J51" i="8"/>
  <c r="J62" i="8"/>
  <c r="J66" i="8"/>
  <c r="J58" i="8"/>
  <c r="J54" i="8"/>
  <c r="J72" i="8"/>
  <c r="J64" i="8"/>
  <c r="J56" i="8"/>
  <c r="J71" i="8"/>
  <c r="J63" i="8"/>
  <c r="J55" i="8"/>
  <c r="J65" i="8"/>
  <c r="J12" i="8"/>
  <c r="J57" i="8"/>
  <c r="J28" i="8"/>
  <c r="J40" i="8"/>
  <c r="J32" i="8"/>
  <c r="J24" i="8"/>
  <c r="J16" i="8"/>
  <c r="J8" i="8"/>
  <c r="J33" i="8"/>
  <c r="J13" i="8"/>
  <c r="J21" i="8"/>
  <c r="J39" i="8"/>
  <c r="J35" i="8"/>
  <c r="J31" i="8"/>
  <c r="J27" i="8"/>
  <c r="J23" i="8"/>
  <c r="J19" i="8"/>
  <c r="J15" i="8"/>
  <c r="J11" i="8"/>
  <c r="J7" i="8"/>
  <c r="J9" i="8"/>
  <c r="J17" i="8"/>
  <c r="J38" i="8"/>
  <c r="J34" i="8"/>
  <c r="J30" i="8"/>
  <c r="J26" i="8"/>
  <c r="J22" i="8"/>
  <c r="J18" i="8"/>
  <c r="J14" i="8"/>
  <c r="J10" i="8"/>
  <c r="J6" i="8"/>
  <c r="J37" i="8"/>
  <c r="J29" i="8"/>
  <c r="J41" i="8"/>
  <c r="J25" i="8"/>
  <c r="J42" i="8"/>
  <c r="J36" i="8"/>
  <c r="J20" i="8"/>
  <c r="I81" i="1" l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44" i="1"/>
  <c r="I43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J13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51" i="1"/>
  <c r="J8" i="1"/>
  <c r="J6" i="1"/>
  <c r="C22" i="2"/>
  <c r="D22" i="2"/>
  <c r="E19" i="2"/>
  <c r="E20" i="2"/>
  <c r="E21" i="2"/>
  <c r="E7" i="2"/>
  <c r="E8" i="2"/>
  <c r="E9" i="2"/>
  <c r="E10" i="2"/>
  <c r="I6" i="1" s="1"/>
  <c r="E11" i="2"/>
  <c r="E12" i="2"/>
  <c r="E13" i="2"/>
  <c r="E14" i="2"/>
  <c r="E15" i="2"/>
  <c r="E16" i="2"/>
  <c r="E17" i="2"/>
  <c r="E18" i="2"/>
  <c r="E6" i="2"/>
  <c r="I42" i="1" l="1"/>
  <c r="E22" i="2"/>
  <c r="J41" i="1"/>
  <c r="J34" i="1"/>
  <c r="J32" i="1"/>
  <c r="J24" i="1"/>
  <c r="J22" i="1"/>
  <c r="J40" i="1"/>
  <c r="J31" i="1"/>
  <c r="J20" i="1"/>
  <c r="J39" i="1"/>
  <c r="J30" i="1"/>
  <c r="J19" i="1"/>
  <c r="J38" i="1"/>
  <c r="J28" i="1"/>
  <c r="J16" i="1"/>
  <c r="J36" i="1"/>
  <c r="J27" i="1"/>
  <c r="J15" i="1"/>
  <c r="J35" i="1"/>
  <c r="J25" i="1"/>
  <c r="J14" i="1"/>
  <c r="J42" i="1"/>
  <c r="J33" i="1"/>
  <c r="J23" i="1"/>
  <c r="J12" i="1"/>
  <c r="J11" i="1"/>
  <c r="J26" i="1"/>
  <c r="J18" i="1"/>
  <c r="J10" i="1"/>
  <c r="J17" i="1"/>
  <c r="J9" i="1"/>
  <c r="J81" i="1"/>
  <c r="J7" i="1"/>
  <c r="J37" i="1"/>
  <c r="J29" i="1"/>
  <c r="J21" i="1"/>
  <c r="I74" i="1" l="1"/>
  <c r="I84" i="8"/>
  <c r="I91" i="8"/>
  <c r="I100" i="8"/>
  <c r="I90" i="8"/>
  <c r="I99" i="8"/>
  <c r="I89" i="8"/>
  <c r="I98" i="8"/>
  <c r="I97" i="8"/>
  <c r="I87" i="8"/>
  <c r="I96" i="8"/>
  <c r="I86" i="8"/>
  <c r="I85" i="8"/>
  <c r="I88" i="8"/>
  <c r="I95" i="8"/>
  <c r="I94" i="8"/>
  <c r="I74" i="8"/>
  <c r="I73" i="8"/>
  <c r="I44" i="8"/>
  <c r="I6" i="8"/>
  <c r="I43" i="8"/>
  <c r="I27" i="8"/>
  <c r="I66" i="8"/>
  <c r="I71" i="8"/>
  <c r="I35" i="8"/>
  <c r="I64" i="8"/>
  <c r="I70" i="8"/>
  <c r="I16" i="8"/>
  <c r="I57" i="8"/>
  <c r="I9" i="8"/>
  <c r="I60" i="8"/>
  <c r="I67" i="8"/>
  <c r="I13" i="8"/>
  <c r="I65" i="8"/>
  <c r="I14" i="8"/>
  <c r="I17" i="8"/>
  <c r="I20" i="8"/>
  <c r="I7" i="8"/>
  <c r="I21" i="8"/>
  <c r="I32" i="8"/>
  <c r="I63" i="8"/>
  <c r="I8" i="8"/>
  <c r="I52" i="8"/>
  <c r="I12" i="8"/>
  <c r="I24" i="8"/>
  <c r="I10" i="8"/>
  <c r="I36" i="8"/>
  <c r="I37" i="8"/>
  <c r="I81" i="8"/>
  <c r="I19" i="8"/>
  <c r="I56" i="8"/>
  <c r="I22" i="8"/>
  <c r="I25" i="8"/>
  <c r="I28" i="8"/>
  <c r="I15" i="8"/>
  <c r="I18" i="8"/>
  <c r="I29" i="8"/>
  <c r="I40" i="8"/>
  <c r="I30" i="8"/>
  <c r="I33" i="8"/>
  <c r="I23" i="8"/>
  <c r="I26" i="8"/>
  <c r="I68" i="8"/>
  <c r="I69" i="8"/>
  <c r="I59" i="8"/>
  <c r="I11" i="8"/>
  <c r="I38" i="8"/>
  <c r="I41" i="8"/>
  <c r="I53" i="8"/>
  <c r="I31" i="8"/>
  <c r="I34" i="8"/>
  <c r="I54" i="8"/>
  <c r="I55" i="8"/>
  <c r="I58" i="8"/>
  <c r="I61" i="8"/>
  <c r="I39" i="8"/>
  <c r="I51" i="8"/>
  <c r="I62" i="8"/>
  <c r="I42" i="8"/>
  <c r="I7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GUEUGNON Romain</author>
  </authors>
  <commentList>
    <comment ref="C4" authorId="0" shapeId="0" xr:uid="{ECB22C5D-0CF2-43F9-B5BB-6981EAFA7148}">
      <text>
        <r>
          <rPr>
            <b/>
            <sz val="9"/>
            <color indexed="81"/>
            <rFont val="Tahoma"/>
            <family val="2"/>
          </rPr>
          <t>GUEUGNON Romain:</t>
        </r>
        <r>
          <rPr>
            <sz val="9"/>
            <color indexed="81"/>
            <rFont val="Tahoma"/>
            <family val="2"/>
          </rPr>
          <t xml:space="preserve">
Pour les établissements disposant déjà d'un agrément</t>
        </r>
      </text>
    </comment>
    <comment ref="D4" authorId="0" shapeId="0" xr:uid="{BA5BC457-2EA3-4C27-A90C-27ADE3D5DF44}">
      <text>
        <r>
          <rPr>
            <b/>
            <sz val="9"/>
            <color indexed="81"/>
            <rFont val="Tahoma"/>
            <family val="2"/>
          </rPr>
          <t>GUEUGNON Romain:</t>
        </r>
        <r>
          <rPr>
            <sz val="9"/>
            <color indexed="81"/>
            <rFont val="Tahoma"/>
            <family val="2"/>
          </rPr>
          <t xml:space="preserve">
Pour les établissements disposant déjà d'un agrément</t>
        </r>
      </text>
    </comment>
    <comment ref="I4" authorId="0" shapeId="0" xr:uid="{1C07DFFA-584F-4090-A139-706C42FDB9FE}">
      <text>
        <r>
          <rPr>
            <b/>
            <sz val="9"/>
            <color indexed="81"/>
            <rFont val="Tahoma"/>
            <family val="2"/>
          </rPr>
          <t>GUEUGNON Romain:</t>
        </r>
        <r>
          <rPr>
            <sz val="9"/>
            <color indexed="81"/>
            <rFont val="Tahoma"/>
            <family val="2"/>
          </rPr>
          <t xml:space="preserve">
Merci de compléter l'onglet "Effectifs"</t>
        </r>
      </text>
    </comment>
    <comment ref="I49" authorId="0" shapeId="0" xr:uid="{E21D838E-A924-42FD-83FB-8D4761EB3918}">
      <text>
        <r>
          <rPr>
            <b/>
            <sz val="9"/>
            <color indexed="81"/>
            <rFont val="Tahoma"/>
            <family val="2"/>
          </rPr>
          <t>GUEUGNON Romain:</t>
        </r>
        <r>
          <rPr>
            <sz val="9"/>
            <color indexed="81"/>
            <rFont val="Tahoma"/>
            <family val="2"/>
          </rPr>
          <t xml:space="preserve">
Merci de compléter l'onglet "indicateurs"</t>
        </r>
      </text>
    </comment>
    <comment ref="B74" authorId="0" shapeId="0" xr:uid="{6E9BEC08-1CD7-4F52-96C6-F1645402AD2F}">
      <text>
        <r>
          <rPr>
            <b/>
            <sz val="9"/>
            <color indexed="81"/>
            <rFont val="Tahoma"/>
            <family val="2"/>
          </rPr>
          <t>GUEUGNON Romain:</t>
        </r>
        <r>
          <rPr>
            <sz val="9"/>
            <color indexed="81"/>
            <rFont val="Tahoma"/>
            <family val="2"/>
          </rPr>
          <t xml:space="preserve">
incl. Dotation de la Région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GUEUGNON Romain</author>
  </authors>
  <commentList>
    <comment ref="I4" authorId="0" shapeId="0" xr:uid="{3F59B097-5E12-433A-9E8A-A0FD3783499A}">
      <text>
        <r>
          <rPr>
            <b/>
            <sz val="9"/>
            <color indexed="81"/>
            <rFont val="Tahoma"/>
            <family val="2"/>
          </rPr>
          <t>GUEUGNON Romain:</t>
        </r>
        <r>
          <rPr>
            <sz val="9"/>
            <color indexed="81"/>
            <rFont val="Tahoma"/>
            <family val="2"/>
          </rPr>
          <t xml:space="preserve">
Merci de compléter l'onglet "indicateurs"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GUEUGNON Romain</author>
  </authors>
  <commentList>
    <comment ref="I4" authorId="0" shapeId="0" xr:uid="{C58E8DEE-7CED-4C42-A567-3E0E35C7DB0D}">
      <text>
        <r>
          <rPr>
            <b/>
            <sz val="9"/>
            <color indexed="81"/>
            <rFont val="Tahoma"/>
            <family val="2"/>
          </rPr>
          <t>GUEUGNON Romain:</t>
        </r>
        <r>
          <rPr>
            <sz val="9"/>
            <color indexed="81"/>
            <rFont val="Tahoma"/>
            <family val="2"/>
          </rPr>
          <t xml:space="preserve">
Merci de compléter l'onglet "indicateurs"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GUEUGNON Romain</author>
  </authors>
  <commentList>
    <comment ref="I4" authorId="0" shapeId="0" xr:uid="{8F8DE48D-1419-4679-8113-7D03F555A1C7}">
      <text>
        <r>
          <rPr>
            <b/>
            <sz val="9"/>
            <color indexed="81"/>
            <rFont val="Tahoma"/>
            <family val="2"/>
          </rPr>
          <t>GUEUGNON Romain:</t>
        </r>
        <r>
          <rPr>
            <sz val="9"/>
            <color indexed="81"/>
            <rFont val="Tahoma"/>
            <family val="2"/>
          </rPr>
          <t xml:space="preserve">
Merci de compléter l'onglet "indicateurs"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GUEUGNON Romain</author>
  </authors>
  <commentList>
    <comment ref="I4" authorId="0" shapeId="0" xr:uid="{D2F3447C-6FA9-4FEE-93E1-B6FEE16B4B59}">
      <text>
        <r>
          <rPr>
            <b/>
            <sz val="9"/>
            <color indexed="81"/>
            <rFont val="Tahoma"/>
            <family val="2"/>
          </rPr>
          <t>GUEUGNON Romain:</t>
        </r>
        <r>
          <rPr>
            <sz val="9"/>
            <color indexed="81"/>
            <rFont val="Tahoma"/>
            <family val="2"/>
          </rPr>
          <t xml:space="preserve">
Merci de compléter l'onglet "indicateurs"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GUEUGNON Romain</author>
  </authors>
  <commentList>
    <comment ref="I4" authorId="0" shapeId="0" xr:uid="{D5A5DCE3-C56D-461D-AA5B-2811FF74F5AA}">
      <text>
        <r>
          <rPr>
            <b/>
            <sz val="9"/>
            <color indexed="81"/>
            <rFont val="Tahoma"/>
            <family val="2"/>
          </rPr>
          <t>GUEUGNON Romain:</t>
        </r>
        <r>
          <rPr>
            <sz val="9"/>
            <color indexed="81"/>
            <rFont val="Tahoma"/>
            <family val="2"/>
          </rPr>
          <t xml:space="preserve">
Merci de compléter l'onglet "indicateurs"</t>
        </r>
      </text>
    </comment>
  </commentList>
</comments>
</file>

<file path=xl/sharedStrings.xml><?xml version="1.0" encoding="utf-8"?>
<sst xmlns="http://schemas.openxmlformats.org/spreadsheetml/2006/main" count="653" uniqueCount="172">
  <si>
    <t>CHAPITRES</t>
  </si>
  <si>
    <t>INTITULE DES CHAPITRES</t>
  </si>
  <si>
    <t>REALISATIONS N-2</t>
  </si>
  <si>
    <t>COMPTE ANTICIPE N-1</t>
  </si>
  <si>
    <t>EXERCICE N</t>
  </si>
  <si>
    <t>Titre 1</t>
  </si>
  <si>
    <t>Charges de personnel</t>
  </si>
  <si>
    <t>Personnel extérieur à l'établissement</t>
  </si>
  <si>
    <t>Impôts, taxes et versements assimilés sur rémunérations (administration des impôts) (sauf 6319)</t>
  </si>
  <si>
    <t>Impôts, taxes et versements assimilés sur rémunérations (autres organismes) (sauf 6339)</t>
  </si>
  <si>
    <t>Rémunérations du personnel non médical (sauf 6411, 6413, 6415 et 6419)</t>
  </si>
  <si>
    <t>Personnel titulaire et stagiaire</t>
  </si>
  <si>
    <t>Personnel sous contrats à durée indéterminée (CDI)</t>
  </si>
  <si>
    <t>Personnel sous contrats à durée déterminée (CDD)</t>
  </si>
  <si>
    <t>Rémunérations du personnel médical (sauf 6421, 6422, 6423, 6425 et 6429)</t>
  </si>
  <si>
    <t>Praticiens hospitaliers et hospitalo-universitaires titulaires</t>
  </si>
  <si>
    <t>Praticiens à recrutement contractuel renouvelables de droit</t>
  </si>
  <si>
    <t>Praticiens à recrutement contractuel sans renouvellement de droit et praticiens associés</t>
  </si>
  <si>
    <t>Permanences des soins</t>
  </si>
  <si>
    <t>Charges de sécurité sociale et de prévoyance - personnel non médical (sauf 64519)</t>
  </si>
  <si>
    <t>Charges de sécurité sociale et de prévoyance - personnel médical (sauf 64529)</t>
  </si>
  <si>
    <t>Autres charges sociales - personnel non médical (sauf 64719)</t>
  </si>
  <si>
    <t>Autres charges sociales - personnel médical (sauf 64729)</t>
  </si>
  <si>
    <t>Autres charges de personnel (sauf 6489)</t>
  </si>
  <si>
    <t>Titre 2</t>
  </si>
  <si>
    <t>Autres charges</t>
  </si>
  <si>
    <t>Achats stockés de matières premières ou fournitures</t>
  </si>
  <si>
    <t>Achats stockés, autres approvisionnements</t>
  </si>
  <si>
    <t>Variation des stocks</t>
  </si>
  <si>
    <t>Achats non stockés de matières et fournitures</t>
  </si>
  <si>
    <t>Achats de marchandises</t>
  </si>
  <si>
    <t>Services extérieurs (sauf 619)</t>
  </si>
  <si>
    <t>Autres services extérieurs (sauf 621 et 629)</t>
  </si>
  <si>
    <t>Impôts, taxes et versements assimilés (sauf 631, 6319, 633 et 6339)</t>
  </si>
  <si>
    <t>Autres charges de gestion courante</t>
  </si>
  <si>
    <t>Charges financières</t>
  </si>
  <si>
    <t>Charges exceptionnelles</t>
  </si>
  <si>
    <t>dont 675 - valeur comptable des éléments d'actif cédés</t>
  </si>
  <si>
    <t>Dotations aux amortissements, dépréciations et provisions</t>
  </si>
  <si>
    <t>Rabais, remises et ristournes accordées par l'établissement</t>
  </si>
  <si>
    <t>Production stockée (ou déstockage)</t>
  </si>
  <si>
    <t>TOTAL DES CHARGES</t>
  </si>
  <si>
    <t>TOTAL GENERAL DES CHARGES</t>
  </si>
  <si>
    <t>Produits relatifs à l'activité d'enseignement</t>
  </si>
  <si>
    <t>Droits d'inscription des élèves</t>
  </si>
  <si>
    <t>Remboursement de frais de formation</t>
  </si>
  <si>
    <t>Subventions d'exploitation versées par le conseil régional</t>
  </si>
  <si>
    <t>Autres produits</t>
  </si>
  <si>
    <t>Vente de produits fabriqués, prestations de services, marchandises et produits des activités annexes (sauf  7061, 7063 et 709)</t>
  </si>
  <si>
    <t>Production immobilisée</t>
  </si>
  <si>
    <t>Subventions d’exploitation et participations (sauf le 7471)</t>
  </si>
  <si>
    <t>Autres produits de gestion courante</t>
  </si>
  <si>
    <t>Produits financiers</t>
  </si>
  <si>
    <t>Produits exceptionnels</t>
  </si>
  <si>
    <t>dont 775 -produits des cessions d'éléments d'actif</t>
  </si>
  <si>
    <t>dont 777- quote part des subventions d'investissement virée au résultat de l'exercice</t>
  </si>
  <si>
    <t>Reprises sur amortissements, dépréciations et provisions</t>
  </si>
  <si>
    <t>Transferts de charges</t>
  </si>
  <si>
    <t>Variations de stocks (crédits)</t>
  </si>
  <si>
    <t>Rabais, remises et ristournes (609, 619 et 629)</t>
  </si>
  <si>
    <t>Remboursements sur rémunérations, charges sociales ou taxes (6419, 6429, 64519, 64529, 64719, 64729, 6489, 6319, 6339)</t>
  </si>
  <si>
    <t>Atténuation de charges- portabilité compte épargne temps (CET)</t>
  </si>
  <si>
    <t>TOTAL DES PRODUITS</t>
  </si>
  <si>
    <t>TOTAL GENERAL DES PRODUITS</t>
  </si>
  <si>
    <t>Secteur</t>
  </si>
  <si>
    <t>Formation</t>
  </si>
  <si>
    <t>Nombre prévisionnel d'apprenants financés par la Région</t>
  </si>
  <si>
    <t>Nombre prévisionnel d'apprenants non financés par la Région</t>
  </si>
  <si>
    <t>Total apprenants</t>
  </si>
  <si>
    <t>Sanitaire</t>
  </si>
  <si>
    <t>Social</t>
  </si>
  <si>
    <t>Formations</t>
  </si>
  <si>
    <t>Accompagnant éducatif et social</t>
  </si>
  <si>
    <t>Aide-soignant</t>
  </si>
  <si>
    <t>Ambulancier</t>
  </si>
  <si>
    <t>Assistant de service social</t>
  </si>
  <si>
    <t>Auxiliaire de puériculture</t>
  </si>
  <si>
    <t>Cadre de Santé</t>
  </si>
  <si>
    <t>Conseiller en économie sociale et familiale</t>
  </si>
  <si>
    <t>Educateur jeunes enfants</t>
  </si>
  <si>
    <t>Educateur spécialisé</t>
  </si>
  <si>
    <t>Educateur technique spécialisé</t>
  </si>
  <si>
    <t>Ergothérapeute</t>
  </si>
  <si>
    <t>Hors périmètre</t>
  </si>
  <si>
    <t>Infirmier</t>
  </si>
  <si>
    <t>Infirmier anesthésiste</t>
  </si>
  <si>
    <t>Infirmier de bloc opératoire</t>
  </si>
  <si>
    <t>Manipulateur en électroradiologie médicale</t>
  </si>
  <si>
    <t>Masseur-kinésithérapeute</t>
  </si>
  <si>
    <t>Moniteur Educateur</t>
  </si>
  <si>
    <t>Psychomotricien</t>
  </si>
  <si>
    <t>Puéricultrice</t>
  </si>
  <si>
    <t>Sage-femme</t>
  </si>
  <si>
    <t>Technicien de l'intervention sociale et familiale</t>
  </si>
  <si>
    <t>Pédicure podologue</t>
  </si>
  <si>
    <t>Audioprothésiste</t>
  </si>
  <si>
    <t>Assistant familial</t>
  </si>
  <si>
    <t>Diplôme d'Etat d'ingénierie sociale</t>
  </si>
  <si>
    <t>Directeur d'établissement ou de service d'intervention sociale</t>
  </si>
  <si>
    <t>Encadrement et responsable d'unité d'intervention sociale</t>
  </si>
  <si>
    <t>Médiateur familial</t>
  </si>
  <si>
    <t>(vide)</t>
  </si>
  <si>
    <t>Total</t>
  </si>
  <si>
    <t>Cout unitaire par apprenant</t>
  </si>
  <si>
    <t>% du budget</t>
  </si>
  <si>
    <t>Formation : (à compléter)</t>
  </si>
  <si>
    <t>A compléter</t>
  </si>
  <si>
    <t>AS</t>
  </si>
  <si>
    <t>AMBU</t>
  </si>
  <si>
    <t>AUDIOPRO</t>
  </si>
  <si>
    <t>AP</t>
  </si>
  <si>
    <t>CS</t>
  </si>
  <si>
    <t>ERGO</t>
  </si>
  <si>
    <t>IDE</t>
  </si>
  <si>
    <t>IADE</t>
  </si>
  <si>
    <t>IBODE</t>
  </si>
  <si>
    <t>MER</t>
  </si>
  <si>
    <t>KINE</t>
  </si>
  <si>
    <t>PEDIPODO</t>
  </si>
  <si>
    <t>PSYCHOMOT</t>
  </si>
  <si>
    <t>PUER</t>
  </si>
  <si>
    <t>SF</t>
  </si>
  <si>
    <t>AES</t>
  </si>
  <si>
    <t>ASS</t>
  </si>
  <si>
    <t>AF</t>
  </si>
  <si>
    <t>CESF</t>
  </si>
  <si>
    <t>DEIS</t>
  </si>
  <si>
    <t>CAFDES</t>
  </si>
  <si>
    <t>EJE</t>
  </si>
  <si>
    <t>ES</t>
  </si>
  <si>
    <t>ETS</t>
  </si>
  <si>
    <t>CAFERUIS</t>
  </si>
  <si>
    <t>MF</t>
  </si>
  <si>
    <t>ME</t>
  </si>
  <si>
    <t>TISF</t>
  </si>
  <si>
    <t>HP</t>
  </si>
  <si>
    <t>Participation aux charges communes ou frais de siège selon la situation</t>
  </si>
  <si>
    <t>Généralement 6286</t>
  </si>
  <si>
    <t>Merci de renseigner le nombre prévisionnel d'apprenants par formation (nombre total d'entrées annuelles, toute promo confondues)</t>
  </si>
  <si>
    <t>Commentaire</t>
  </si>
  <si>
    <t>Dépenses d'investissement</t>
  </si>
  <si>
    <t>Acquisition matériel ou équipements</t>
  </si>
  <si>
    <t>Acquisitions immobilières ou foncières</t>
  </si>
  <si>
    <t>Amortissements</t>
  </si>
  <si>
    <t>Autres dépenses d'investissements</t>
  </si>
  <si>
    <t>Etudes préalables</t>
  </si>
  <si>
    <t>Prestation de service</t>
  </si>
  <si>
    <t>Prestations intellectuelles (Maîtrise d'œuvre…)</t>
  </si>
  <si>
    <t>Travaux</t>
  </si>
  <si>
    <t>AUTRES INDICATEURS ET DONNEES FINANCIERES</t>
  </si>
  <si>
    <t>[NOM DE L'INSTITUT A COMPLETER]</t>
  </si>
  <si>
    <r>
      <t>002 - REPORT A NOUVEAU DEFICITAIRE</t>
    </r>
    <r>
      <rPr>
        <vertAlign val="superscript"/>
        <sz val="12"/>
        <rFont val="Calibri"/>
        <family val="2"/>
        <scheme val="minor"/>
      </rPr>
      <t>(4)</t>
    </r>
  </si>
  <si>
    <r>
      <t>(4)</t>
    </r>
    <r>
      <rPr>
        <sz val="10"/>
        <rFont val="Calibri"/>
        <family val="2"/>
        <scheme val="minor"/>
      </rPr>
      <t>seul le résultat comptable entre dans le calcul de la capacité d’autofinancement</t>
    </r>
  </si>
  <si>
    <r>
      <t>002 - REPORT A NOUVEAU EXCEDENTAIRE</t>
    </r>
    <r>
      <rPr>
        <vertAlign val="superscript"/>
        <sz val="12"/>
        <rFont val="Calibri"/>
        <family val="2"/>
        <scheme val="minor"/>
      </rPr>
      <t>(5)</t>
    </r>
  </si>
  <si>
    <r>
      <t>(5)</t>
    </r>
    <r>
      <rPr>
        <sz val="10"/>
        <rFont val="Calibri"/>
        <family val="2"/>
        <scheme val="minor"/>
      </rPr>
      <t>seul le résultat comptable entre dans le calcul de la capacité d’autofinancement</t>
    </r>
  </si>
  <si>
    <t>Personnel de Direction (incl. Coordination pédagogique)</t>
  </si>
  <si>
    <t>Secrétariat et assistants</t>
  </si>
  <si>
    <t>Documentation</t>
  </si>
  <si>
    <t>Autre personnel</t>
  </si>
  <si>
    <t>Personnel enseignant</t>
  </si>
  <si>
    <t>Personnel maintenance et technique</t>
  </si>
  <si>
    <t>Personnel administratif de structure</t>
  </si>
  <si>
    <t>Ressouces humaines dédiées à la mise en œuvre des formations soumises à cet agrément, en ETP</t>
  </si>
  <si>
    <t>Tx encadrement</t>
  </si>
  <si>
    <t>Dépenses d'investissement et d'équipement dédié au périmètre des agréments</t>
  </si>
  <si>
    <t>Participation aux charges communes ou frais de siège</t>
  </si>
  <si>
    <r>
      <t>Données consolidées -</t>
    </r>
    <r>
      <rPr>
        <b/>
        <i/>
        <sz val="14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>remplissage automatique, sauf investissements et RH</t>
    </r>
  </si>
  <si>
    <t>REALISATIONS 2023</t>
  </si>
  <si>
    <t>COMPTE ANTICIPE 2024</t>
  </si>
  <si>
    <t>PREVISION EXERCICE 2025</t>
  </si>
  <si>
    <t>BUDGET PREVISIONNEL ANNEXE</t>
  </si>
  <si>
    <t>Détailler le mode de financement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</si>
</sst>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\ &quot;€&quot;"/>
    <numFmt numFmtId="166" formatCode="#,##0.0"/>
    <numFmt numFmtId="167" formatCode="#,##0.0_ ;\-#,##0.0\ "/>
  </numFmts>
  <fonts count="2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2"/>
      <name val="Calibri"/>
      <family val="2"/>
      <scheme val="minor"/>
    </font>
    <font>
      <i/>
      <sz val="14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ont="1"/>
    <xf numFmtId="0" fontId="2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4" fontId="13" fillId="0" borderId="3" xfId="0" applyNumberFormat="1" applyFont="1" applyBorder="1" applyAlignment="1" applyProtection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12" xfId="0" applyFont="1" applyBorder="1" applyAlignment="1">
      <alignment vertical="center" wrapText="1"/>
    </xf>
    <xf numFmtId="164" fontId="12" fillId="0" borderId="0" xfId="1" applyNumberFormat="1" applyFont="1" applyAlignment="1">
      <alignment vertical="center"/>
    </xf>
    <xf numFmtId="9" fontId="12" fillId="0" borderId="0" xfId="2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4" fontId="6" fillId="0" borderId="0" xfId="0" applyNumberFormat="1" applyFont="1" applyBorder="1" applyAlignment="1" applyProtection="1">
      <alignment vertical="center"/>
    </xf>
    <xf numFmtId="0" fontId="11" fillId="0" borderId="12" xfId="0" applyFont="1" applyBorder="1" applyAlignment="1">
      <alignment vertical="center" wrapText="1"/>
    </xf>
    <xf numFmtId="164" fontId="6" fillId="0" borderId="0" xfId="1" applyNumberFormat="1" applyFont="1" applyAlignment="1">
      <alignment vertical="center"/>
    </xf>
    <xf numFmtId="9" fontId="6" fillId="0" borderId="0" xfId="2" applyFont="1" applyAlignment="1">
      <alignment vertical="center"/>
    </xf>
    <xf numFmtId="4" fontId="6" fillId="0" borderId="4" xfId="0" applyNumberFormat="1" applyFont="1" applyBorder="1" applyAlignment="1" applyProtection="1">
      <alignment vertical="center"/>
    </xf>
    <xf numFmtId="0" fontId="6" fillId="0" borderId="5" xfId="0" applyFont="1" applyBorder="1" applyAlignment="1">
      <alignment vertical="center"/>
    </xf>
    <xf numFmtId="4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4" fontId="14" fillId="0" borderId="0" xfId="0" applyNumberFormat="1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vertical="center"/>
    </xf>
    <xf numFmtId="0" fontId="15" fillId="0" borderId="6" xfId="0" applyFont="1" applyBorder="1" applyAlignment="1" applyProtection="1">
      <alignment horizontal="right" vertical="center"/>
    </xf>
    <xf numFmtId="4" fontId="15" fillId="0" borderId="7" xfId="0" applyNumberFormat="1" applyFont="1" applyBorder="1" applyAlignment="1" applyProtection="1">
      <alignment horizontal="right" vertical="center"/>
    </xf>
    <xf numFmtId="0" fontId="7" fillId="0" borderId="13" xfId="0" applyFont="1" applyBorder="1" applyAlignment="1">
      <alignment vertical="center" wrapText="1"/>
    </xf>
    <xf numFmtId="0" fontId="15" fillId="0" borderId="0" xfId="0" applyFont="1" applyBorder="1" applyAlignment="1" applyProtection="1">
      <alignment horizontal="right" vertical="center"/>
    </xf>
    <xf numFmtId="4" fontId="15" fillId="0" borderId="0" xfId="0" applyNumberFormat="1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left" vertical="center"/>
    </xf>
    <xf numFmtId="4" fontId="9" fillId="0" borderId="0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right" vertical="center"/>
    </xf>
    <xf numFmtId="4" fontId="6" fillId="0" borderId="2" xfId="0" applyNumberFormat="1" applyFont="1" applyBorder="1" applyAlignment="1" applyProtection="1">
      <alignment vertical="center"/>
    </xf>
    <xf numFmtId="4" fontId="6" fillId="0" borderId="4" xfId="0" applyNumberFormat="1" applyFont="1" applyBorder="1" applyAlignment="1" applyProtection="1">
      <alignment vertical="center" wrapText="1"/>
    </xf>
    <xf numFmtId="4" fontId="14" fillId="0" borderId="4" xfId="0" applyNumberFormat="1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right" vertical="center"/>
    </xf>
    <xf numFmtId="0" fontId="6" fillId="0" borderId="3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6" fillId="0" borderId="0" xfId="0" applyFont="1"/>
    <xf numFmtId="3" fontId="6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8" fillId="0" borderId="0" xfId="0" applyFont="1" applyBorder="1" applyAlignment="1" applyProtection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>
      <alignment vertical="center"/>
    </xf>
    <xf numFmtId="165" fontId="12" fillId="2" borderId="3" xfId="0" applyNumberFormat="1" applyFont="1" applyFill="1" applyBorder="1" applyAlignment="1">
      <alignment vertical="center"/>
    </xf>
    <xf numFmtId="165" fontId="6" fillId="2" borderId="4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66" fontId="6" fillId="0" borderId="11" xfId="0" applyNumberFormat="1" applyFont="1" applyBorder="1" applyAlignment="1" applyProtection="1">
      <alignment vertical="center"/>
      <protection locked="0"/>
    </xf>
    <xf numFmtId="166" fontId="6" fillId="0" borderId="12" xfId="0" applyNumberFormat="1" applyFont="1" applyBorder="1" applyAlignment="1" applyProtection="1">
      <alignment vertical="center"/>
      <protection locked="0"/>
    </xf>
    <xf numFmtId="166" fontId="6" fillId="0" borderId="13" xfId="0" applyNumberFormat="1" applyFont="1" applyBorder="1" applyAlignment="1" applyProtection="1">
      <alignment vertical="center"/>
      <protection locked="0"/>
    </xf>
    <xf numFmtId="0" fontId="12" fillId="2" borderId="3" xfId="0" applyFont="1" applyFill="1" applyBorder="1" applyAlignment="1">
      <alignment vertical="center"/>
    </xf>
    <xf numFmtId="165" fontId="6" fillId="2" borderId="5" xfId="0" applyNumberFormat="1" applyFont="1" applyFill="1" applyBorder="1" applyAlignment="1" applyProtection="1">
      <alignment vertical="center"/>
    </xf>
    <xf numFmtId="165" fontId="12" fillId="2" borderId="2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66" fontId="6" fillId="2" borderId="0" xfId="0" applyNumberFormat="1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165" fontId="6" fillId="2" borderId="3" xfId="0" applyNumberFormat="1" applyFont="1" applyFill="1" applyBorder="1" applyAlignment="1">
      <alignment vertical="center"/>
    </xf>
    <xf numFmtId="164" fontId="12" fillId="2" borderId="0" xfId="1" applyNumberFormat="1" applyFont="1" applyFill="1" applyAlignment="1">
      <alignment vertical="center"/>
    </xf>
    <xf numFmtId="9" fontId="12" fillId="2" borderId="0" xfId="2" applyFont="1" applyFill="1" applyAlignment="1">
      <alignment vertical="center"/>
    </xf>
    <xf numFmtId="164" fontId="6" fillId="2" borderId="0" xfId="1" applyNumberFormat="1" applyFont="1" applyFill="1" applyAlignment="1">
      <alignment vertical="center"/>
    </xf>
    <xf numFmtId="9" fontId="6" fillId="2" borderId="0" xfId="2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67" fontId="6" fillId="2" borderId="0" xfId="1" applyNumberFormat="1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165" fontId="12" fillId="0" borderId="3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165" fontId="6" fillId="0" borderId="5" xfId="0" applyNumberFormat="1" applyFont="1" applyBorder="1" applyAlignment="1" applyProtection="1">
      <alignment vertical="center"/>
    </xf>
    <xf numFmtId="165" fontId="6" fillId="0" borderId="2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12">
    <dxf>
      <numFmt numFmtId="3" formatCode="#,##0"/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44450</xdr:rowOff>
    </xdr:from>
    <xdr:to>
      <xdr:col>0</xdr:col>
      <xdr:colOff>744110</xdr:colOff>
      <xdr:row>2</xdr:row>
      <xdr:rowOff>103616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415B474-FE45-4DD6-8E10-C856FC3B9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4450"/>
          <a:ext cx="563135" cy="5195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5BDB92-DA6B-4197-9674-3C3BDD81E2B7}" name="Tableau1" displayName="Tableau1" ref="A5:E22" totalsRowCount="1" headerRowDxfId="11" dataDxfId="10">
  <autoFilter ref="A5:E21" xr:uid="{0E21C40B-5C74-457D-929E-8A6618B738D7}"/>
  <tableColumns count="5">
    <tableColumn id="1" xr3:uid="{593C72FD-C675-4464-B9CD-4A72B7181791}" name="Secteur" totalsRowLabel="Total" dataDxfId="9" totalsRowDxfId="8"/>
    <tableColumn id="2" xr3:uid="{99AA939E-A0A7-4CF7-8F21-51425C6E3932}" name="Formation" dataDxfId="7" totalsRowDxfId="6"/>
    <tableColumn id="3" xr3:uid="{FFAE9DD8-2D04-4DBD-8FDA-2C7462E5A1B8}" name="Nombre prévisionnel d'apprenants financés par la Région" totalsRowFunction="sum" dataDxfId="5" totalsRowDxfId="4"/>
    <tableColumn id="4" xr3:uid="{4D08E61A-2C44-44F2-998D-C6C4E5EFD025}" name="Nombre prévisionnel d'apprenants non financés par la Région" totalsRowFunction="sum" dataDxfId="3" totalsRowDxfId="2"/>
    <tableColumn id="5" xr3:uid="{4A142D9B-AD3A-45F1-827D-0AA33900E04E}" name="Total apprenants" totalsRowFunction="sum" dataDxfId="1" totalsRowDxfId="0">
      <calculatedColumnFormula>+C6+D6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FCE0-1E22-464C-B0A5-93542649A45F}">
  <dimension ref="A1:J102"/>
  <sheetViews>
    <sheetView tabSelected="1" view="pageBreakPreview" zoomScaleNormal="120" zoomScaleSheetLayoutView="100" workbookViewId="0">
      <pane xSplit="1" ySplit="4" topLeftCell="B65" activePane="bottomRight" state="frozen"/>
      <selection activeCell="C74" sqref="C74:E74"/>
      <selection pane="topRight" activeCell="C74" sqref="C74:E74"/>
      <selection pane="bottomLeft" activeCell="C74" sqref="C74:E74"/>
      <selection pane="bottomRight" activeCell="B85" sqref="B85"/>
    </sheetView>
  </sheetViews>
  <sheetFormatPr baseColWidth="10" defaultColWidth="11.453125" defaultRowHeight="13" x14ac:dyDescent="0.25"/>
  <cols>
    <col min="1" max="1" width="11.453125" style="3" customWidth="1"/>
    <col min="2" max="2" width="80.7265625" style="3" customWidth="1"/>
    <col min="3" max="5" width="14.7265625" style="3" customWidth="1"/>
    <col min="6" max="6" width="2" style="3" customWidth="1"/>
    <col min="7" max="7" width="36.7265625" style="7" customWidth="1"/>
    <col min="8" max="8" width="2" style="3" customWidth="1"/>
    <col min="9" max="9" width="13.1796875" style="3" customWidth="1"/>
    <col min="10" max="10" width="11.453125" style="3"/>
    <col min="11" max="259" width="11.453125" style="1"/>
    <col min="260" max="260" width="80.7265625" style="1" customWidth="1"/>
    <col min="261" max="263" width="14.7265625" style="1" customWidth="1"/>
    <col min="264" max="515" width="11.453125" style="1"/>
    <col min="516" max="516" width="80.7265625" style="1" customWidth="1"/>
    <col min="517" max="519" width="14.7265625" style="1" customWidth="1"/>
    <col min="520" max="771" width="11.453125" style="1"/>
    <col min="772" max="772" width="80.7265625" style="1" customWidth="1"/>
    <col min="773" max="775" width="14.7265625" style="1" customWidth="1"/>
    <col min="776" max="1027" width="11.453125" style="1"/>
    <col min="1028" max="1028" width="80.7265625" style="1" customWidth="1"/>
    <col min="1029" max="1031" width="14.7265625" style="1" customWidth="1"/>
    <col min="1032" max="1283" width="11.453125" style="1"/>
    <col min="1284" max="1284" width="80.7265625" style="1" customWidth="1"/>
    <col min="1285" max="1287" width="14.7265625" style="1" customWidth="1"/>
    <col min="1288" max="1539" width="11.453125" style="1"/>
    <col min="1540" max="1540" width="80.7265625" style="1" customWidth="1"/>
    <col min="1541" max="1543" width="14.7265625" style="1" customWidth="1"/>
    <col min="1544" max="1795" width="11.453125" style="1"/>
    <col min="1796" max="1796" width="80.7265625" style="1" customWidth="1"/>
    <col min="1797" max="1799" width="14.7265625" style="1" customWidth="1"/>
    <col min="1800" max="2051" width="11.453125" style="1"/>
    <col min="2052" max="2052" width="80.7265625" style="1" customWidth="1"/>
    <col min="2053" max="2055" width="14.7265625" style="1" customWidth="1"/>
    <col min="2056" max="2307" width="11.453125" style="1"/>
    <col min="2308" max="2308" width="80.7265625" style="1" customWidth="1"/>
    <col min="2309" max="2311" width="14.7265625" style="1" customWidth="1"/>
    <col min="2312" max="2563" width="11.453125" style="1"/>
    <col min="2564" max="2564" width="80.7265625" style="1" customWidth="1"/>
    <col min="2565" max="2567" width="14.7265625" style="1" customWidth="1"/>
    <col min="2568" max="2819" width="11.453125" style="1"/>
    <col min="2820" max="2820" width="80.7265625" style="1" customWidth="1"/>
    <col min="2821" max="2823" width="14.7265625" style="1" customWidth="1"/>
    <col min="2824" max="3075" width="11.453125" style="1"/>
    <col min="3076" max="3076" width="80.7265625" style="1" customWidth="1"/>
    <col min="3077" max="3079" width="14.7265625" style="1" customWidth="1"/>
    <col min="3080" max="3331" width="11.453125" style="1"/>
    <col min="3332" max="3332" width="80.7265625" style="1" customWidth="1"/>
    <col min="3333" max="3335" width="14.7265625" style="1" customWidth="1"/>
    <col min="3336" max="3587" width="11.453125" style="1"/>
    <col min="3588" max="3588" width="80.7265625" style="1" customWidth="1"/>
    <col min="3589" max="3591" width="14.7265625" style="1" customWidth="1"/>
    <col min="3592" max="3843" width="11.453125" style="1"/>
    <col min="3844" max="3844" width="80.7265625" style="1" customWidth="1"/>
    <col min="3845" max="3847" width="14.7265625" style="1" customWidth="1"/>
    <col min="3848" max="4099" width="11.453125" style="1"/>
    <col min="4100" max="4100" width="80.7265625" style="1" customWidth="1"/>
    <col min="4101" max="4103" width="14.7265625" style="1" customWidth="1"/>
    <col min="4104" max="4355" width="11.453125" style="1"/>
    <col min="4356" max="4356" width="80.7265625" style="1" customWidth="1"/>
    <col min="4357" max="4359" width="14.7265625" style="1" customWidth="1"/>
    <col min="4360" max="4611" width="11.453125" style="1"/>
    <col min="4612" max="4612" width="80.7265625" style="1" customWidth="1"/>
    <col min="4613" max="4615" width="14.7265625" style="1" customWidth="1"/>
    <col min="4616" max="4867" width="11.453125" style="1"/>
    <col min="4868" max="4868" width="80.7265625" style="1" customWidth="1"/>
    <col min="4869" max="4871" width="14.7265625" style="1" customWidth="1"/>
    <col min="4872" max="5123" width="11.453125" style="1"/>
    <col min="5124" max="5124" width="80.7265625" style="1" customWidth="1"/>
    <col min="5125" max="5127" width="14.7265625" style="1" customWidth="1"/>
    <col min="5128" max="5379" width="11.453125" style="1"/>
    <col min="5380" max="5380" width="80.7265625" style="1" customWidth="1"/>
    <col min="5381" max="5383" width="14.7265625" style="1" customWidth="1"/>
    <col min="5384" max="5635" width="11.453125" style="1"/>
    <col min="5636" max="5636" width="80.7265625" style="1" customWidth="1"/>
    <col min="5637" max="5639" width="14.7265625" style="1" customWidth="1"/>
    <col min="5640" max="5891" width="11.453125" style="1"/>
    <col min="5892" max="5892" width="80.7265625" style="1" customWidth="1"/>
    <col min="5893" max="5895" width="14.7265625" style="1" customWidth="1"/>
    <col min="5896" max="6147" width="11.453125" style="1"/>
    <col min="6148" max="6148" width="80.7265625" style="1" customWidth="1"/>
    <col min="6149" max="6151" width="14.7265625" style="1" customWidth="1"/>
    <col min="6152" max="6403" width="11.453125" style="1"/>
    <col min="6404" max="6404" width="80.7265625" style="1" customWidth="1"/>
    <col min="6405" max="6407" width="14.7265625" style="1" customWidth="1"/>
    <col min="6408" max="6659" width="11.453125" style="1"/>
    <col min="6660" max="6660" width="80.7265625" style="1" customWidth="1"/>
    <col min="6661" max="6663" width="14.7265625" style="1" customWidth="1"/>
    <col min="6664" max="6915" width="11.453125" style="1"/>
    <col min="6916" max="6916" width="80.7265625" style="1" customWidth="1"/>
    <col min="6917" max="6919" width="14.7265625" style="1" customWidth="1"/>
    <col min="6920" max="7171" width="11.453125" style="1"/>
    <col min="7172" max="7172" width="80.7265625" style="1" customWidth="1"/>
    <col min="7173" max="7175" width="14.7265625" style="1" customWidth="1"/>
    <col min="7176" max="7427" width="11.453125" style="1"/>
    <col min="7428" max="7428" width="80.7265625" style="1" customWidth="1"/>
    <col min="7429" max="7431" width="14.7265625" style="1" customWidth="1"/>
    <col min="7432" max="7683" width="11.453125" style="1"/>
    <col min="7684" max="7684" width="80.7265625" style="1" customWidth="1"/>
    <col min="7685" max="7687" width="14.7265625" style="1" customWidth="1"/>
    <col min="7688" max="7939" width="11.453125" style="1"/>
    <col min="7940" max="7940" width="80.7265625" style="1" customWidth="1"/>
    <col min="7941" max="7943" width="14.7265625" style="1" customWidth="1"/>
    <col min="7944" max="8195" width="11.453125" style="1"/>
    <col min="8196" max="8196" width="80.7265625" style="1" customWidth="1"/>
    <col min="8197" max="8199" width="14.7265625" style="1" customWidth="1"/>
    <col min="8200" max="8451" width="11.453125" style="1"/>
    <col min="8452" max="8452" width="80.7265625" style="1" customWidth="1"/>
    <col min="8453" max="8455" width="14.7265625" style="1" customWidth="1"/>
    <col min="8456" max="8707" width="11.453125" style="1"/>
    <col min="8708" max="8708" width="80.7265625" style="1" customWidth="1"/>
    <col min="8709" max="8711" width="14.7265625" style="1" customWidth="1"/>
    <col min="8712" max="8963" width="11.453125" style="1"/>
    <col min="8964" max="8964" width="80.7265625" style="1" customWidth="1"/>
    <col min="8965" max="8967" width="14.7265625" style="1" customWidth="1"/>
    <col min="8968" max="9219" width="11.453125" style="1"/>
    <col min="9220" max="9220" width="80.7265625" style="1" customWidth="1"/>
    <col min="9221" max="9223" width="14.7265625" style="1" customWidth="1"/>
    <col min="9224" max="9475" width="11.453125" style="1"/>
    <col min="9476" max="9476" width="80.7265625" style="1" customWidth="1"/>
    <col min="9477" max="9479" width="14.7265625" style="1" customWidth="1"/>
    <col min="9480" max="9731" width="11.453125" style="1"/>
    <col min="9732" max="9732" width="80.7265625" style="1" customWidth="1"/>
    <col min="9733" max="9735" width="14.7265625" style="1" customWidth="1"/>
    <col min="9736" max="9987" width="11.453125" style="1"/>
    <col min="9988" max="9988" width="80.7265625" style="1" customWidth="1"/>
    <col min="9989" max="9991" width="14.7265625" style="1" customWidth="1"/>
    <col min="9992" max="10243" width="11.453125" style="1"/>
    <col min="10244" max="10244" width="80.7265625" style="1" customWidth="1"/>
    <col min="10245" max="10247" width="14.7265625" style="1" customWidth="1"/>
    <col min="10248" max="10499" width="11.453125" style="1"/>
    <col min="10500" max="10500" width="80.7265625" style="1" customWidth="1"/>
    <col min="10501" max="10503" width="14.7265625" style="1" customWidth="1"/>
    <col min="10504" max="10755" width="11.453125" style="1"/>
    <col min="10756" max="10756" width="80.7265625" style="1" customWidth="1"/>
    <col min="10757" max="10759" width="14.7265625" style="1" customWidth="1"/>
    <col min="10760" max="11011" width="11.453125" style="1"/>
    <col min="11012" max="11012" width="80.7265625" style="1" customWidth="1"/>
    <col min="11013" max="11015" width="14.7265625" style="1" customWidth="1"/>
    <col min="11016" max="11267" width="11.453125" style="1"/>
    <col min="11268" max="11268" width="80.7265625" style="1" customWidth="1"/>
    <col min="11269" max="11271" width="14.7265625" style="1" customWidth="1"/>
    <col min="11272" max="11523" width="11.453125" style="1"/>
    <col min="11524" max="11524" width="80.7265625" style="1" customWidth="1"/>
    <col min="11525" max="11527" width="14.7265625" style="1" customWidth="1"/>
    <col min="11528" max="11779" width="11.453125" style="1"/>
    <col min="11780" max="11780" width="80.7265625" style="1" customWidth="1"/>
    <col min="11781" max="11783" width="14.7265625" style="1" customWidth="1"/>
    <col min="11784" max="12035" width="11.453125" style="1"/>
    <col min="12036" max="12036" width="80.7265625" style="1" customWidth="1"/>
    <col min="12037" max="12039" width="14.7265625" style="1" customWidth="1"/>
    <col min="12040" max="12291" width="11.453125" style="1"/>
    <col min="12292" max="12292" width="80.7265625" style="1" customWidth="1"/>
    <col min="12293" max="12295" width="14.7265625" style="1" customWidth="1"/>
    <col min="12296" max="12547" width="11.453125" style="1"/>
    <col min="12548" max="12548" width="80.7265625" style="1" customWidth="1"/>
    <col min="12549" max="12551" width="14.7265625" style="1" customWidth="1"/>
    <col min="12552" max="12803" width="11.453125" style="1"/>
    <col min="12804" max="12804" width="80.7265625" style="1" customWidth="1"/>
    <col min="12805" max="12807" width="14.7265625" style="1" customWidth="1"/>
    <col min="12808" max="13059" width="11.453125" style="1"/>
    <col min="13060" max="13060" width="80.7265625" style="1" customWidth="1"/>
    <col min="13061" max="13063" width="14.7265625" style="1" customWidth="1"/>
    <col min="13064" max="13315" width="11.453125" style="1"/>
    <col min="13316" max="13316" width="80.7265625" style="1" customWidth="1"/>
    <col min="13317" max="13319" width="14.7265625" style="1" customWidth="1"/>
    <col min="13320" max="13571" width="11.453125" style="1"/>
    <col min="13572" max="13572" width="80.7265625" style="1" customWidth="1"/>
    <col min="13573" max="13575" width="14.7265625" style="1" customWidth="1"/>
    <col min="13576" max="13827" width="11.453125" style="1"/>
    <col min="13828" max="13828" width="80.7265625" style="1" customWidth="1"/>
    <col min="13829" max="13831" width="14.7265625" style="1" customWidth="1"/>
    <col min="13832" max="14083" width="11.453125" style="1"/>
    <col min="14084" max="14084" width="80.7265625" style="1" customWidth="1"/>
    <col min="14085" max="14087" width="14.7265625" style="1" customWidth="1"/>
    <col min="14088" max="14339" width="11.453125" style="1"/>
    <col min="14340" max="14340" width="80.7265625" style="1" customWidth="1"/>
    <col min="14341" max="14343" width="14.7265625" style="1" customWidth="1"/>
    <col min="14344" max="14595" width="11.453125" style="1"/>
    <col min="14596" max="14596" width="80.7265625" style="1" customWidth="1"/>
    <col min="14597" max="14599" width="14.7265625" style="1" customWidth="1"/>
    <col min="14600" max="14851" width="11.453125" style="1"/>
    <col min="14852" max="14852" width="80.7265625" style="1" customWidth="1"/>
    <col min="14853" max="14855" width="14.7265625" style="1" customWidth="1"/>
    <col min="14856" max="15107" width="11.453125" style="1"/>
    <col min="15108" max="15108" width="80.7265625" style="1" customWidth="1"/>
    <col min="15109" max="15111" width="14.7265625" style="1" customWidth="1"/>
    <col min="15112" max="15363" width="11.453125" style="1"/>
    <col min="15364" max="15364" width="80.7265625" style="1" customWidth="1"/>
    <col min="15365" max="15367" width="14.7265625" style="1" customWidth="1"/>
    <col min="15368" max="15619" width="11.453125" style="1"/>
    <col min="15620" max="15620" width="80.7265625" style="1" customWidth="1"/>
    <col min="15621" max="15623" width="14.7265625" style="1" customWidth="1"/>
    <col min="15624" max="15875" width="11.453125" style="1"/>
    <col min="15876" max="15876" width="80.7265625" style="1" customWidth="1"/>
    <col min="15877" max="15879" width="14.7265625" style="1" customWidth="1"/>
    <col min="15880" max="16131" width="11.453125" style="1"/>
    <col min="16132" max="16132" width="80.7265625" style="1" customWidth="1"/>
    <col min="16133" max="16135" width="14.7265625" style="1" customWidth="1"/>
    <col min="16136" max="16384" width="11.453125" style="1"/>
  </cols>
  <sheetData>
    <row r="1" spans="1:10" ht="18" customHeight="1" x14ac:dyDescent="0.25">
      <c r="A1" s="93" t="s">
        <v>170</v>
      </c>
      <c r="B1" s="93"/>
      <c r="C1" s="93"/>
      <c r="D1" s="93"/>
      <c r="E1" s="93"/>
      <c r="G1" s="77" t="s">
        <v>150</v>
      </c>
      <c r="I1" s="4"/>
    </row>
    <row r="2" spans="1:10" ht="18" customHeight="1" x14ac:dyDescent="0.25">
      <c r="A2" s="5"/>
      <c r="B2" s="6" t="s">
        <v>166</v>
      </c>
      <c r="C2" s="6"/>
      <c r="D2" s="6"/>
      <c r="E2" s="6"/>
    </row>
    <row r="3" spans="1:10" ht="13.5" thickBot="1" x14ac:dyDescent="0.3"/>
    <row r="4" spans="1:10" ht="39" customHeight="1" thickTop="1" thickBot="1" x14ac:dyDescent="0.3">
      <c r="A4" s="8" t="s">
        <v>0</v>
      </c>
      <c r="B4" s="8" t="s">
        <v>1</v>
      </c>
      <c r="C4" s="9" t="s">
        <v>167</v>
      </c>
      <c r="D4" s="9" t="s">
        <v>168</v>
      </c>
      <c r="E4" s="9" t="s">
        <v>169</v>
      </c>
      <c r="G4" s="10" t="s">
        <v>139</v>
      </c>
      <c r="I4" s="11" t="s">
        <v>103</v>
      </c>
      <c r="J4" s="12" t="s">
        <v>104</v>
      </c>
    </row>
    <row r="5" spans="1:10" ht="12.75" customHeight="1" thickBot="1" x14ac:dyDescent="0.3">
      <c r="A5" s="13"/>
      <c r="B5" s="13"/>
      <c r="C5" s="13"/>
      <c r="D5" s="13"/>
      <c r="E5" s="13"/>
      <c r="G5" s="55"/>
    </row>
    <row r="6" spans="1:10" ht="15" customHeight="1" thickTop="1" thickBot="1" x14ac:dyDescent="0.3">
      <c r="A6" s="15" t="s">
        <v>5</v>
      </c>
      <c r="B6" s="15" t="s">
        <v>6</v>
      </c>
      <c r="C6" s="72">
        <f>+Formation1!C6+Formation2!C6+Formation3!C6+Formation4!C6+Formation5!C6</f>
        <v>0</v>
      </c>
      <c r="D6" s="72">
        <f>+Formation1!D6+Formation2!D6+Formation3!D6+Formation4!D6+Formation5!D6</f>
        <v>0</v>
      </c>
      <c r="E6" s="72">
        <f>+Formation1!E6+Formation2!E6+Formation3!E6+Formation4!E6+Formation5!E6</f>
        <v>0</v>
      </c>
      <c r="F6" s="17"/>
      <c r="G6" s="56"/>
      <c r="H6" s="17"/>
      <c r="I6" s="79" t="e">
        <f>+E6/Tableau1[[#Totals],[Total apprenants]]</f>
        <v>#DIV/0!</v>
      </c>
      <c r="J6" s="80" t="e">
        <f>+E6/$E$42</f>
        <v>#DIV/0!</v>
      </c>
    </row>
    <row r="7" spans="1:10" ht="12.75" customHeight="1" thickTop="1" x14ac:dyDescent="0.25">
      <c r="A7" s="21">
        <v>621</v>
      </c>
      <c r="B7" s="22" t="s">
        <v>7</v>
      </c>
      <c r="C7" s="64">
        <f>+Formation1!C7+Formation2!C7+Formation3!C7+Formation4!C7+Formation5!C7</f>
        <v>0</v>
      </c>
      <c r="D7" s="64">
        <f>+Formation1!D7+Formation2!D7+Formation3!D7+Formation4!D7+Formation5!D7</f>
        <v>0</v>
      </c>
      <c r="E7" s="64">
        <f>+Formation1!E7+Formation2!E7+Formation3!E7+Formation4!E7+Formation5!E7</f>
        <v>0</v>
      </c>
      <c r="G7" s="57"/>
      <c r="I7" s="81" t="e">
        <f>+E7/Tableau1[[#Totals],[Total apprenants]]</f>
        <v>#DIV/0!</v>
      </c>
      <c r="J7" s="82" t="e">
        <f t="shared" ref="J7:J42" si="0">+E7/$E$42</f>
        <v>#DIV/0!</v>
      </c>
    </row>
    <row r="8" spans="1:10" ht="12.75" customHeight="1" x14ac:dyDescent="0.25">
      <c r="A8" s="21">
        <v>631</v>
      </c>
      <c r="B8" s="22" t="s">
        <v>8</v>
      </c>
      <c r="C8" s="64">
        <f>+Formation1!C8+Formation2!C8+Formation3!C8+Formation4!C8+Formation5!C8</f>
        <v>0</v>
      </c>
      <c r="D8" s="64">
        <f>+Formation1!D8+Formation2!D8+Formation3!D8+Formation4!D8+Formation5!D8</f>
        <v>0</v>
      </c>
      <c r="E8" s="64">
        <f>+Formation1!E8+Formation2!E8+Formation3!E8+Formation4!E8+Formation5!E8</f>
        <v>0</v>
      </c>
      <c r="G8" s="57"/>
      <c r="I8" s="81" t="e">
        <f>+E8/Tableau1[[#Totals],[Total apprenants]]</f>
        <v>#DIV/0!</v>
      </c>
      <c r="J8" s="82" t="e">
        <f t="shared" si="0"/>
        <v>#DIV/0!</v>
      </c>
    </row>
    <row r="9" spans="1:10" ht="12.75" customHeight="1" x14ac:dyDescent="0.25">
      <c r="A9" s="21">
        <v>633</v>
      </c>
      <c r="B9" s="22" t="s">
        <v>9</v>
      </c>
      <c r="C9" s="64">
        <f>+Formation1!C9+Formation2!C9+Formation3!C9+Formation4!C9+Formation5!C9</f>
        <v>0</v>
      </c>
      <c r="D9" s="64">
        <f>+Formation1!D9+Formation2!D9+Formation3!D9+Formation4!D9+Formation5!D9</f>
        <v>0</v>
      </c>
      <c r="E9" s="64">
        <f>+Formation1!E9+Formation2!E9+Formation3!E9+Formation4!E9+Formation5!E9</f>
        <v>0</v>
      </c>
      <c r="G9" s="57"/>
      <c r="I9" s="81" t="e">
        <f>+E9/Tableau1[[#Totals],[Total apprenants]]</f>
        <v>#DIV/0!</v>
      </c>
      <c r="J9" s="82" t="e">
        <f t="shared" si="0"/>
        <v>#DIV/0!</v>
      </c>
    </row>
    <row r="10" spans="1:10" ht="12.75" customHeight="1" x14ac:dyDescent="0.25">
      <c r="A10" s="21">
        <v>641</v>
      </c>
      <c r="B10" s="26" t="s">
        <v>10</v>
      </c>
      <c r="C10" s="64">
        <f>+Formation1!C10+Formation2!C10+Formation3!C10+Formation4!C10+Formation5!C10</f>
        <v>0</v>
      </c>
      <c r="D10" s="64">
        <f>+Formation1!D10+Formation2!D10+Formation3!D10+Formation4!D10+Formation5!D10</f>
        <v>0</v>
      </c>
      <c r="E10" s="64">
        <f>+Formation1!E10+Formation2!E10+Formation3!E10+Formation4!E10+Formation5!E10</f>
        <v>0</v>
      </c>
      <c r="G10" s="57"/>
      <c r="I10" s="81" t="e">
        <f>+E10/Tableau1[[#Totals],[Total apprenants]]</f>
        <v>#DIV/0!</v>
      </c>
      <c r="J10" s="82" t="e">
        <f t="shared" si="0"/>
        <v>#DIV/0!</v>
      </c>
    </row>
    <row r="11" spans="1:10" ht="12.75" customHeight="1" x14ac:dyDescent="0.25">
      <c r="A11" s="21">
        <v>6411</v>
      </c>
      <c r="B11" s="22" t="s">
        <v>11</v>
      </c>
      <c r="C11" s="64">
        <f>+Formation1!C11+Formation2!C11+Formation3!C11+Formation4!C11+Formation5!C11</f>
        <v>0</v>
      </c>
      <c r="D11" s="64">
        <f>+Formation1!D11+Formation2!D11+Formation3!D11+Formation4!D11+Formation5!D11</f>
        <v>0</v>
      </c>
      <c r="E11" s="64">
        <f>+Formation1!E11+Formation2!E11+Formation3!E11+Formation4!E11+Formation5!E11</f>
        <v>0</v>
      </c>
      <c r="G11" s="57"/>
      <c r="I11" s="81" t="e">
        <f>+E11/Tableau1[[#Totals],[Total apprenants]]</f>
        <v>#DIV/0!</v>
      </c>
      <c r="J11" s="82" t="e">
        <f t="shared" si="0"/>
        <v>#DIV/0!</v>
      </c>
    </row>
    <row r="12" spans="1:10" ht="12.75" customHeight="1" x14ac:dyDescent="0.25">
      <c r="A12" s="21">
        <v>6413</v>
      </c>
      <c r="B12" s="26" t="s">
        <v>12</v>
      </c>
      <c r="C12" s="64">
        <f>+Formation1!C12+Formation2!C12+Formation3!C12+Formation4!C12+Formation5!C12</f>
        <v>0</v>
      </c>
      <c r="D12" s="64">
        <f>+Formation1!D12+Formation2!D12+Formation3!D12+Formation4!D12+Formation5!D12</f>
        <v>0</v>
      </c>
      <c r="E12" s="64">
        <f>+Formation1!E12+Formation2!E12+Formation3!E12+Formation4!E12+Formation5!E12</f>
        <v>0</v>
      </c>
      <c r="G12" s="57"/>
      <c r="I12" s="81" t="e">
        <f>+E12/Tableau1[[#Totals],[Total apprenants]]</f>
        <v>#DIV/0!</v>
      </c>
      <c r="J12" s="82" t="e">
        <f t="shared" si="0"/>
        <v>#DIV/0!</v>
      </c>
    </row>
    <row r="13" spans="1:10" ht="12.75" customHeight="1" x14ac:dyDescent="0.25">
      <c r="A13" s="21">
        <v>6415</v>
      </c>
      <c r="B13" s="27" t="s">
        <v>13</v>
      </c>
      <c r="C13" s="64">
        <f>+Formation1!C13+Formation2!C13+Formation3!C13+Formation4!C13+Formation5!C13</f>
        <v>0</v>
      </c>
      <c r="D13" s="64">
        <f>+Formation1!D13+Formation2!D13+Formation3!D13+Formation4!D13+Formation5!D13</f>
        <v>0</v>
      </c>
      <c r="E13" s="64">
        <f>+Formation1!E13+Formation2!E13+Formation3!E13+Formation4!E13+Formation5!E13</f>
        <v>0</v>
      </c>
      <c r="G13" s="57"/>
      <c r="I13" s="81" t="e">
        <f>+E13/Tableau1[[#Totals],[Total apprenants]]</f>
        <v>#DIV/0!</v>
      </c>
      <c r="J13" s="82" t="e">
        <f t="shared" si="0"/>
        <v>#DIV/0!</v>
      </c>
    </row>
    <row r="14" spans="1:10" ht="12.75" customHeight="1" x14ac:dyDescent="0.25">
      <c r="A14" s="21">
        <v>642</v>
      </c>
      <c r="B14" s="28" t="s">
        <v>14</v>
      </c>
      <c r="C14" s="64">
        <f>+Formation1!C14+Formation2!C14+Formation3!C14+Formation4!C14+Formation5!C14</f>
        <v>0</v>
      </c>
      <c r="D14" s="64">
        <f>+Formation1!D14+Formation2!D14+Formation3!D14+Formation4!D14+Formation5!D14</f>
        <v>0</v>
      </c>
      <c r="E14" s="64">
        <f>+Formation1!E14+Formation2!E14+Formation3!E14+Formation4!E14+Formation5!E14</f>
        <v>0</v>
      </c>
      <c r="G14" s="57"/>
      <c r="I14" s="81" t="e">
        <f>+E14/Tableau1[[#Totals],[Total apprenants]]</f>
        <v>#DIV/0!</v>
      </c>
      <c r="J14" s="82" t="e">
        <f t="shared" si="0"/>
        <v>#DIV/0!</v>
      </c>
    </row>
    <row r="15" spans="1:10" s="2" customFormat="1" ht="12.75" customHeight="1" x14ac:dyDescent="0.25">
      <c r="A15" s="21">
        <v>6421</v>
      </c>
      <c r="B15" s="28" t="s">
        <v>15</v>
      </c>
      <c r="C15" s="73">
        <f>+Formation1!C15+Formation2!C15+Formation3!C15+Formation4!C15+Formation5!C15</f>
        <v>0</v>
      </c>
      <c r="D15" s="64">
        <f>+Formation1!D15+Formation2!D15+Formation3!D15+Formation4!D15+Formation5!D15</f>
        <v>0</v>
      </c>
      <c r="E15" s="64">
        <f>+Formation1!E15+Formation2!E15+Formation3!E15+Formation4!E15+Formation5!E15</f>
        <v>0</v>
      </c>
      <c r="F15" s="27"/>
      <c r="G15" s="57"/>
      <c r="H15" s="29"/>
      <c r="I15" s="81" t="e">
        <f>+E15/Tableau1[[#Totals],[Total apprenants]]</f>
        <v>#DIV/0!</v>
      </c>
      <c r="J15" s="82" t="e">
        <f t="shared" si="0"/>
        <v>#DIV/0!</v>
      </c>
    </row>
    <row r="16" spans="1:10" ht="12.75" customHeight="1" x14ac:dyDescent="0.25">
      <c r="A16" s="21">
        <v>6422</v>
      </c>
      <c r="B16" s="28" t="s">
        <v>16</v>
      </c>
      <c r="C16" s="73">
        <f>+Formation1!C16+Formation2!C16+Formation3!C16+Formation4!C16+Formation5!C16</f>
        <v>0</v>
      </c>
      <c r="D16" s="64">
        <f>+Formation1!D16+Formation2!D16+Formation3!D16+Formation4!D16+Formation5!D16</f>
        <v>0</v>
      </c>
      <c r="E16" s="64">
        <f>+Formation1!E16+Formation2!E16+Formation3!E16+Formation4!E16+Formation5!E16</f>
        <v>0</v>
      </c>
      <c r="F16" s="27"/>
      <c r="G16" s="57"/>
      <c r="H16" s="29"/>
      <c r="I16" s="81" t="e">
        <f>+E16/Tableau1[[#Totals],[Total apprenants]]</f>
        <v>#DIV/0!</v>
      </c>
      <c r="J16" s="82" t="e">
        <f t="shared" si="0"/>
        <v>#DIV/0!</v>
      </c>
    </row>
    <row r="17" spans="1:10" ht="12.75" customHeight="1" x14ac:dyDescent="0.25">
      <c r="A17" s="21">
        <v>6423</v>
      </c>
      <c r="B17" s="28" t="s">
        <v>17</v>
      </c>
      <c r="C17" s="73">
        <f>+Formation1!C17+Formation2!C17+Formation3!C17+Formation4!C17+Formation5!C17</f>
        <v>0</v>
      </c>
      <c r="D17" s="64">
        <f>+Formation1!D17+Formation2!D17+Formation3!D17+Formation4!D17+Formation5!D17</f>
        <v>0</v>
      </c>
      <c r="E17" s="64">
        <f>+Formation1!E17+Formation2!E17+Formation3!E17+Formation4!E17+Formation5!E17</f>
        <v>0</v>
      </c>
      <c r="F17" s="27"/>
      <c r="G17" s="57"/>
      <c r="H17" s="29"/>
      <c r="I17" s="81" t="e">
        <f>+E17/Tableau1[[#Totals],[Total apprenants]]</f>
        <v>#DIV/0!</v>
      </c>
      <c r="J17" s="82" t="e">
        <f t="shared" si="0"/>
        <v>#DIV/0!</v>
      </c>
    </row>
    <row r="18" spans="1:10" ht="12.75" customHeight="1" x14ac:dyDescent="0.25">
      <c r="A18" s="21">
        <v>6425</v>
      </c>
      <c r="B18" s="22" t="s">
        <v>18</v>
      </c>
      <c r="C18" s="64">
        <f>+Formation1!C18+Formation2!C18+Formation3!C18+Formation4!C18+Formation5!C18</f>
        <v>0</v>
      </c>
      <c r="D18" s="64">
        <f>+Formation1!D18+Formation2!D18+Formation3!D18+Formation4!D18+Formation5!D18</f>
        <v>0</v>
      </c>
      <c r="E18" s="64">
        <f>+Formation1!E18+Formation2!E18+Formation3!E18+Formation4!E18+Formation5!E18</f>
        <v>0</v>
      </c>
      <c r="G18" s="57"/>
      <c r="I18" s="81" t="e">
        <f>+E18/Tableau1[[#Totals],[Total apprenants]]</f>
        <v>#DIV/0!</v>
      </c>
      <c r="J18" s="82" t="e">
        <f t="shared" si="0"/>
        <v>#DIV/0!</v>
      </c>
    </row>
    <row r="19" spans="1:10" ht="12.75" customHeight="1" x14ac:dyDescent="0.25">
      <c r="A19" s="21">
        <v>6451</v>
      </c>
      <c r="B19" s="22" t="s">
        <v>19</v>
      </c>
      <c r="C19" s="64">
        <f>+Formation1!C19+Formation2!C19+Formation3!C19+Formation4!C19+Formation5!C19</f>
        <v>0</v>
      </c>
      <c r="D19" s="64">
        <f>+Formation1!D19+Formation2!D19+Formation3!D19+Formation4!D19+Formation5!D19</f>
        <v>0</v>
      </c>
      <c r="E19" s="64">
        <f>+Formation1!E19+Formation2!E19+Formation3!E19+Formation4!E19+Formation5!E19</f>
        <v>0</v>
      </c>
      <c r="G19" s="57"/>
      <c r="I19" s="81" t="e">
        <f>+E19/Tableau1[[#Totals],[Total apprenants]]</f>
        <v>#DIV/0!</v>
      </c>
      <c r="J19" s="82" t="e">
        <f t="shared" si="0"/>
        <v>#DIV/0!</v>
      </c>
    </row>
    <row r="20" spans="1:10" ht="12.75" customHeight="1" x14ac:dyDescent="0.25">
      <c r="A20" s="21">
        <v>6452</v>
      </c>
      <c r="B20" s="22" t="s">
        <v>20</v>
      </c>
      <c r="C20" s="64">
        <f>+Formation1!C20+Formation2!C20+Formation3!C20+Formation4!C20+Formation5!C20</f>
        <v>0</v>
      </c>
      <c r="D20" s="64">
        <f>+Formation1!D20+Formation2!D20+Formation3!D20+Formation4!D20+Formation5!D20</f>
        <v>0</v>
      </c>
      <c r="E20" s="64">
        <f>+Formation1!E20+Formation2!E20+Formation3!E20+Formation4!E20+Formation5!E20</f>
        <v>0</v>
      </c>
      <c r="G20" s="57"/>
      <c r="I20" s="81" t="e">
        <f>+E20/Tableau1[[#Totals],[Total apprenants]]</f>
        <v>#DIV/0!</v>
      </c>
      <c r="J20" s="82" t="e">
        <f t="shared" si="0"/>
        <v>#DIV/0!</v>
      </c>
    </row>
    <row r="21" spans="1:10" ht="12.75" customHeight="1" x14ac:dyDescent="0.25">
      <c r="A21" s="21">
        <v>6471</v>
      </c>
      <c r="B21" s="22" t="s">
        <v>21</v>
      </c>
      <c r="C21" s="64">
        <f>+Formation1!C21+Formation2!C21+Formation3!C21+Formation4!C21+Formation5!C21</f>
        <v>0</v>
      </c>
      <c r="D21" s="64">
        <f>+Formation1!D21+Formation2!D21+Formation3!D21+Formation4!D21+Formation5!D21</f>
        <v>0</v>
      </c>
      <c r="E21" s="64">
        <f>+Formation1!E21+Formation2!E21+Formation3!E21+Formation4!E21+Formation5!E21</f>
        <v>0</v>
      </c>
      <c r="G21" s="57"/>
      <c r="I21" s="81" t="e">
        <f>+E21/Tableau1[[#Totals],[Total apprenants]]</f>
        <v>#DIV/0!</v>
      </c>
      <c r="J21" s="82" t="e">
        <f t="shared" si="0"/>
        <v>#DIV/0!</v>
      </c>
    </row>
    <row r="22" spans="1:10" ht="12.75" customHeight="1" x14ac:dyDescent="0.25">
      <c r="A22" s="21">
        <v>6472</v>
      </c>
      <c r="B22" s="22" t="s">
        <v>22</v>
      </c>
      <c r="C22" s="64">
        <f>+Formation1!C22+Formation2!C22+Formation3!C22+Formation4!C22+Formation5!C22</f>
        <v>0</v>
      </c>
      <c r="D22" s="64">
        <f>+Formation1!D22+Formation2!D22+Formation3!D22+Formation4!D22+Formation5!D22</f>
        <v>0</v>
      </c>
      <c r="E22" s="64">
        <f>+Formation1!E22+Formation2!E22+Formation3!E22+Formation4!E22+Formation5!E22</f>
        <v>0</v>
      </c>
      <c r="G22" s="57"/>
      <c r="I22" s="81" t="e">
        <f>+E22/Tableau1[[#Totals],[Total apprenants]]</f>
        <v>#DIV/0!</v>
      </c>
      <c r="J22" s="82" t="e">
        <f t="shared" si="0"/>
        <v>#DIV/0!</v>
      </c>
    </row>
    <row r="23" spans="1:10" ht="12.75" customHeight="1" x14ac:dyDescent="0.25">
      <c r="A23" s="21">
        <v>648</v>
      </c>
      <c r="B23" s="22" t="s">
        <v>23</v>
      </c>
      <c r="C23" s="64">
        <f>+Formation1!C23+Formation2!C23+Formation3!C23+Formation4!C23+Formation5!C23</f>
        <v>0</v>
      </c>
      <c r="D23" s="64">
        <f>+Formation1!D23+Formation2!D23+Formation3!D23+Formation4!D23+Formation5!D23</f>
        <v>0</v>
      </c>
      <c r="E23" s="64">
        <f>+Formation1!E23+Formation2!E23+Formation3!E23+Formation4!E23+Formation5!E23</f>
        <v>0</v>
      </c>
      <c r="G23" s="57"/>
      <c r="I23" s="81" t="e">
        <f>+E23/Tableau1[[#Totals],[Total apprenants]]</f>
        <v>#DIV/0!</v>
      </c>
      <c r="J23" s="82" t="e">
        <f t="shared" si="0"/>
        <v>#DIV/0!</v>
      </c>
    </row>
    <row r="24" spans="1:10" ht="12.75" customHeight="1" thickBot="1" x14ac:dyDescent="0.3">
      <c r="A24" s="21"/>
      <c r="B24" s="22"/>
      <c r="C24" s="65">
        <f>+Formation1!C24+Formation2!C24+Formation3!C24+Formation4!C24+Formation5!C24</f>
        <v>0</v>
      </c>
      <c r="D24" s="65">
        <f>+Formation1!D24+Formation2!D24+Formation3!D24+Formation4!D24+Formation5!D24</f>
        <v>0</v>
      </c>
      <c r="E24" s="65">
        <f>+Formation1!E24+Formation2!E24+Formation3!E24+Formation4!E24+Formation5!E24</f>
        <v>0</v>
      </c>
      <c r="G24" s="57"/>
      <c r="I24" s="81" t="e">
        <f>+E24/Tableau1[[#Totals],[Total apprenants]]</f>
        <v>#DIV/0!</v>
      </c>
      <c r="J24" s="82" t="e">
        <f t="shared" si="0"/>
        <v>#DIV/0!</v>
      </c>
    </row>
    <row r="25" spans="1:10" ht="15" customHeight="1" thickTop="1" thickBot="1" x14ac:dyDescent="0.3">
      <c r="A25" s="15" t="s">
        <v>24</v>
      </c>
      <c r="B25" s="15" t="s">
        <v>25</v>
      </c>
      <c r="C25" s="63">
        <f>+Formation1!C25+Formation2!C25+Formation3!C25+Formation4!C25+Formation5!C25</f>
        <v>0</v>
      </c>
      <c r="D25" s="63">
        <f>+Formation1!D25+Formation2!D25+Formation3!D25+Formation4!D25+Formation5!D25</f>
        <v>0</v>
      </c>
      <c r="E25" s="63">
        <f>+Formation1!E25+Formation2!E25+Formation3!E25+Formation4!E25+Formation5!E25</f>
        <v>0</v>
      </c>
      <c r="F25" s="17"/>
      <c r="G25" s="56"/>
      <c r="H25" s="17"/>
      <c r="I25" s="79" t="e">
        <f>+E25/Tableau1[[#Totals],[Total apprenants]]</f>
        <v>#DIV/0!</v>
      </c>
      <c r="J25" s="80" t="e">
        <f t="shared" si="0"/>
        <v>#DIV/0!</v>
      </c>
    </row>
    <row r="26" spans="1:10" ht="12.75" customHeight="1" thickTop="1" x14ac:dyDescent="0.25">
      <c r="A26" s="21">
        <v>601</v>
      </c>
      <c r="B26" s="22" t="s">
        <v>26</v>
      </c>
      <c r="C26" s="64">
        <f>+Formation1!C26+Formation2!C26+Formation3!C26+Formation4!C26+Formation5!C26</f>
        <v>0</v>
      </c>
      <c r="D26" s="64">
        <f>+Formation1!D26+Formation2!D26+Formation3!D26+Formation4!D26+Formation5!D26</f>
        <v>0</v>
      </c>
      <c r="E26" s="64">
        <f>+Formation1!E26+Formation2!E26+Formation3!E26+Formation4!E26+Formation5!E26</f>
        <v>0</v>
      </c>
      <c r="G26" s="57"/>
      <c r="I26" s="81" t="e">
        <f>+E26/Tableau1[[#Totals],[Total apprenants]]</f>
        <v>#DIV/0!</v>
      </c>
      <c r="J26" s="82" t="e">
        <f t="shared" si="0"/>
        <v>#DIV/0!</v>
      </c>
    </row>
    <row r="27" spans="1:10" ht="12.75" customHeight="1" x14ac:dyDescent="0.25">
      <c r="A27" s="21">
        <v>602</v>
      </c>
      <c r="B27" s="22" t="s">
        <v>27</v>
      </c>
      <c r="C27" s="64">
        <f>+Formation1!C27+Formation2!C27+Formation3!C27+Formation4!C27+Formation5!C27</f>
        <v>0</v>
      </c>
      <c r="D27" s="64">
        <f>+Formation1!D27+Formation2!D27+Formation3!D27+Formation4!D27+Formation5!D27</f>
        <v>0</v>
      </c>
      <c r="E27" s="64">
        <f>+Formation1!E27+Formation2!E27+Formation3!E27+Formation4!E27+Formation5!E27</f>
        <v>0</v>
      </c>
      <c r="G27" s="57"/>
      <c r="I27" s="81" t="e">
        <f>+E27/Tableau1[[#Totals],[Total apprenants]]</f>
        <v>#DIV/0!</v>
      </c>
      <c r="J27" s="82" t="e">
        <f t="shared" si="0"/>
        <v>#DIV/0!</v>
      </c>
    </row>
    <row r="28" spans="1:10" ht="12.75" customHeight="1" x14ac:dyDescent="0.25">
      <c r="A28" s="21">
        <v>603</v>
      </c>
      <c r="B28" s="22" t="s">
        <v>28</v>
      </c>
      <c r="C28" s="64">
        <f>+Formation1!C28+Formation2!C28+Formation3!C28+Formation4!C28+Formation5!C28</f>
        <v>0</v>
      </c>
      <c r="D28" s="64">
        <f>+Formation1!D28+Formation2!D28+Formation3!D28+Formation4!D28+Formation5!D28</f>
        <v>0</v>
      </c>
      <c r="E28" s="64">
        <f>+Formation1!E28+Formation2!E28+Formation3!E28+Formation4!E28+Formation5!E28</f>
        <v>0</v>
      </c>
      <c r="G28" s="57"/>
      <c r="I28" s="81" t="e">
        <f>+E28/Tableau1[[#Totals],[Total apprenants]]</f>
        <v>#DIV/0!</v>
      </c>
      <c r="J28" s="82" t="e">
        <f t="shared" si="0"/>
        <v>#DIV/0!</v>
      </c>
    </row>
    <row r="29" spans="1:10" ht="12.75" customHeight="1" x14ac:dyDescent="0.25">
      <c r="A29" s="21">
        <v>606</v>
      </c>
      <c r="B29" s="22" t="s">
        <v>29</v>
      </c>
      <c r="C29" s="64">
        <f>+Formation1!C29+Formation2!C29+Formation3!C29+Formation4!C29+Formation5!C29</f>
        <v>0</v>
      </c>
      <c r="D29" s="64">
        <f>+Formation1!D29+Formation2!D29+Formation3!D29+Formation4!D29+Formation5!D29</f>
        <v>0</v>
      </c>
      <c r="E29" s="64">
        <f>+Formation1!E29+Formation2!E29+Formation3!E29+Formation4!E29+Formation5!E29</f>
        <v>0</v>
      </c>
      <c r="G29" s="57"/>
      <c r="I29" s="81" t="e">
        <f>+E29/Tableau1[[#Totals],[Total apprenants]]</f>
        <v>#DIV/0!</v>
      </c>
      <c r="J29" s="82" t="e">
        <f t="shared" si="0"/>
        <v>#DIV/0!</v>
      </c>
    </row>
    <row r="30" spans="1:10" ht="12.75" customHeight="1" x14ac:dyDescent="0.25">
      <c r="A30" s="21">
        <v>607</v>
      </c>
      <c r="B30" s="22" t="s">
        <v>30</v>
      </c>
      <c r="C30" s="64">
        <f>+Formation1!C30+Formation2!C30+Formation3!C30+Formation4!C30+Formation5!C30</f>
        <v>0</v>
      </c>
      <c r="D30" s="64">
        <f>+Formation1!D30+Formation2!D30+Formation3!D30+Formation4!D30+Formation5!D30</f>
        <v>0</v>
      </c>
      <c r="E30" s="64">
        <f>+Formation1!E30+Formation2!E30+Formation3!E30+Formation4!E30+Formation5!E30</f>
        <v>0</v>
      </c>
      <c r="G30" s="57"/>
      <c r="I30" s="81" t="e">
        <f>+E30/Tableau1[[#Totals],[Total apprenants]]</f>
        <v>#DIV/0!</v>
      </c>
      <c r="J30" s="82" t="e">
        <f t="shared" si="0"/>
        <v>#DIV/0!</v>
      </c>
    </row>
    <row r="31" spans="1:10" ht="12.75" customHeight="1" x14ac:dyDescent="0.25">
      <c r="A31" s="21">
        <v>61</v>
      </c>
      <c r="B31" s="22" t="s">
        <v>31</v>
      </c>
      <c r="C31" s="64">
        <f>+Formation1!C31+Formation2!C31+Formation3!C31+Formation4!C31+Formation5!C31</f>
        <v>0</v>
      </c>
      <c r="D31" s="64">
        <f>+Formation1!D31+Formation2!D31+Formation3!D31+Formation4!D31+Formation5!D31</f>
        <v>0</v>
      </c>
      <c r="E31" s="64">
        <f>+Formation1!E31+Formation2!E31+Formation3!E31+Formation4!E31+Formation5!E31</f>
        <v>0</v>
      </c>
      <c r="G31" s="57"/>
      <c r="I31" s="81" t="e">
        <f>+E31/Tableau1[[#Totals],[Total apprenants]]</f>
        <v>#DIV/0!</v>
      </c>
      <c r="J31" s="82" t="e">
        <f t="shared" si="0"/>
        <v>#DIV/0!</v>
      </c>
    </row>
    <row r="32" spans="1:10" ht="12.75" customHeight="1" x14ac:dyDescent="0.25">
      <c r="A32" s="21">
        <v>62</v>
      </c>
      <c r="B32" s="22" t="s">
        <v>32</v>
      </c>
      <c r="C32" s="64">
        <f>+Formation1!C32+Formation2!C32+Formation3!C32+Formation4!C32+Formation5!C32</f>
        <v>0</v>
      </c>
      <c r="D32" s="64">
        <f>+Formation1!D32+Formation2!D32+Formation3!D32+Formation4!D32+Formation5!D32</f>
        <v>0</v>
      </c>
      <c r="E32" s="64">
        <f>+Formation1!E32+Formation2!E32+Formation3!E32+Formation4!E32+Formation5!E32</f>
        <v>0</v>
      </c>
      <c r="G32" s="57"/>
      <c r="I32" s="81" t="e">
        <f>+E32/Tableau1[[#Totals],[Total apprenants]]</f>
        <v>#DIV/0!</v>
      </c>
      <c r="J32" s="82" t="e">
        <f t="shared" si="0"/>
        <v>#DIV/0!</v>
      </c>
    </row>
    <row r="33" spans="1:10" ht="12.75" customHeight="1" x14ac:dyDescent="0.25">
      <c r="A33" s="21">
        <v>63</v>
      </c>
      <c r="B33" s="22" t="s">
        <v>33</v>
      </c>
      <c r="C33" s="64">
        <f>+Formation1!C33+Formation2!C33+Formation3!C33+Formation4!C33+Formation5!C33</f>
        <v>0</v>
      </c>
      <c r="D33" s="64">
        <f>+Formation1!D33+Formation2!D33+Formation3!D33+Formation4!D33+Formation5!D33</f>
        <v>0</v>
      </c>
      <c r="E33" s="64">
        <f>+Formation1!E33+Formation2!E33+Formation3!E33+Formation4!E33+Formation5!E33</f>
        <v>0</v>
      </c>
      <c r="G33" s="57"/>
      <c r="I33" s="81" t="e">
        <f>+E33/Tableau1[[#Totals],[Total apprenants]]</f>
        <v>#DIV/0!</v>
      </c>
      <c r="J33" s="82" t="e">
        <f t="shared" si="0"/>
        <v>#DIV/0!</v>
      </c>
    </row>
    <row r="34" spans="1:10" ht="12.75" customHeight="1" x14ac:dyDescent="0.25">
      <c r="A34" s="21">
        <v>65</v>
      </c>
      <c r="B34" s="22" t="s">
        <v>34</v>
      </c>
      <c r="C34" s="64">
        <f>+Formation1!C34+Formation2!C34+Formation3!C34+Formation4!C34+Formation5!C34</f>
        <v>0</v>
      </c>
      <c r="D34" s="64">
        <f>+Formation1!D34+Formation2!D34+Formation3!D34+Formation4!D34+Formation5!D34</f>
        <v>0</v>
      </c>
      <c r="E34" s="64">
        <f>+Formation1!E34+Formation2!E34+Formation3!E34+Formation4!E34+Formation5!E34</f>
        <v>0</v>
      </c>
      <c r="G34" s="57"/>
      <c r="I34" s="81" t="e">
        <f>+E34/Tableau1[[#Totals],[Total apprenants]]</f>
        <v>#DIV/0!</v>
      </c>
      <c r="J34" s="82" t="e">
        <f t="shared" si="0"/>
        <v>#DIV/0!</v>
      </c>
    </row>
    <row r="35" spans="1:10" ht="12.75" customHeight="1" x14ac:dyDescent="0.25">
      <c r="A35" s="21">
        <v>66</v>
      </c>
      <c r="B35" s="22" t="s">
        <v>35</v>
      </c>
      <c r="C35" s="64">
        <f>+Formation1!C35+Formation2!C35+Formation3!C35+Formation4!C35+Formation5!C35</f>
        <v>0</v>
      </c>
      <c r="D35" s="64">
        <f>+Formation1!D35+Formation2!D35+Formation3!D35+Formation4!D35+Formation5!D35</f>
        <v>0</v>
      </c>
      <c r="E35" s="64">
        <f>+Formation1!E35+Formation2!E35+Formation3!E35+Formation4!E35+Formation5!E35</f>
        <v>0</v>
      </c>
      <c r="G35" s="57"/>
      <c r="I35" s="81" t="e">
        <f>+E35/Tableau1[[#Totals],[Total apprenants]]</f>
        <v>#DIV/0!</v>
      </c>
      <c r="J35" s="82" t="e">
        <f t="shared" si="0"/>
        <v>#DIV/0!</v>
      </c>
    </row>
    <row r="36" spans="1:10" ht="12.75" customHeight="1" x14ac:dyDescent="0.25">
      <c r="A36" s="21">
        <v>67</v>
      </c>
      <c r="B36" s="22" t="s">
        <v>36</v>
      </c>
      <c r="C36" s="64">
        <f>+Formation1!C36+Formation2!C36+Formation3!C36+Formation4!C36+Formation5!C36</f>
        <v>0</v>
      </c>
      <c r="D36" s="64">
        <f>+Formation1!D36+Formation2!D36+Formation3!D36+Formation4!D36+Formation5!D36</f>
        <v>0</v>
      </c>
      <c r="E36" s="64">
        <f>+Formation1!E36+Formation2!E36+Formation3!E36+Formation4!E36+Formation5!E36</f>
        <v>0</v>
      </c>
      <c r="G36" s="57"/>
      <c r="I36" s="81" t="e">
        <f>+E36/Tableau1[[#Totals],[Total apprenants]]</f>
        <v>#DIV/0!</v>
      </c>
      <c r="J36" s="82" t="e">
        <f t="shared" si="0"/>
        <v>#DIV/0!</v>
      </c>
    </row>
    <row r="37" spans="1:10" ht="12.75" customHeight="1" x14ac:dyDescent="0.25">
      <c r="A37" s="21"/>
      <c r="B37" s="30" t="s">
        <v>37</v>
      </c>
      <c r="C37" s="64">
        <f>+Formation1!C37+Formation2!C37+Formation3!C37+Formation4!C37+Formation5!C37</f>
        <v>0</v>
      </c>
      <c r="D37" s="64">
        <f>+Formation1!D37+Formation2!D37+Formation3!D37+Formation4!D37+Formation5!D37</f>
        <v>0</v>
      </c>
      <c r="E37" s="64">
        <f>+Formation1!E37+Formation2!E37+Formation3!E37+Formation4!E37+Formation5!E37</f>
        <v>0</v>
      </c>
      <c r="G37" s="57"/>
      <c r="I37" s="81" t="e">
        <f>+E37/Tableau1[[#Totals],[Total apprenants]]</f>
        <v>#DIV/0!</v>
      </c>
      <c r="J37" s="82" t="e">
        <f t="shared" si="0"/>
        <v>#DIV/0!</v>
      </c>
    </row>
    <row r="38" spans="1:10" ht="12.75" customHeight="1" x14ac:dyDescent="0.25">
      <c r="A38" s="21">
        <v>68</v>
      </c>
      <c r="B38" s="22" t="s">
        <v>38</v>
      </c>
      <c r="C38" s="64">
        <f>+Formation1!C38+Formation2!C38+Formation3!C38+Formation4!C38+Formation5!C38</f>
        <v>0</v>
      </c>
      <c r="D38" s="64">
        <f>+Formation1!D38+Formation2!D38+Formation3!D38+Formation4!D38+Formation5!D38</f>
        <v>0</v>
      </c>
      <c r="E38" s="64">
        <f>+Formation1!E38+Formation2!E38+Formation3!E38+Formation4!E38+Formation5!E38</f>
        <v>0</v>
      </c>
      <c r="G38" s="57"/>
      <c r="I38" s="81" t="e">
        <f>+E38/Tableau1[[#Totals],[Total apprenants]]</f>
        <v>#DIV/0!</v>
      </c>
      <c r="J38" s="82" t="e">
        <f t="shared" si="0"/>
        <v>#DIV/0!</v>
      </c>
    </row>
    <row r="39" spans="1:10" ht="12.75" customHeight="1" x14ac:dyDescent="0.25">
      <c r="A39" s="21">
        <v>709</v>
      </c>
      <c r="B39" s="22" t="s">
        <v>39</v>
      </c>
      <c r="C39" s="64">
        <f>+Formation1!C39+Formation2!C39+Formation3!C39+Formation4!C39+Formation5!C39</f>
        <v>0</v>
      </c>
      <c r="D39" s="64">
        <f>+Formation1!D39+Formation2!D39+Formation3!D39+Formation4!D39+Formation5!D39</f>
        <v>0</v>
      </c>
      <c r="E39" s="64">
        <f>+Formation1!E39+Formation2!E39+Formation3!E39+Formation4!E39+Formation5!E39</f>
        <v>0</v>
      </c>
      <c r="G39" s="57"/>
      <c r="I39" s="81" t="e">
        <f>+E39/Tableau1[[#Totals],[Total apprenants]]</f>
        <v>#DIV/0!</v>
      </c>
      <c r="J39" s="82" t="e">
        <f t="shared" si="0"/>
        <v>#DIV/0!</v>
      </c>
    </row>
    <row r="40" spans="1:10" ht="12.75" customHeight="1" x14ac:dyDescent="0.25">
      <c r="A40" s="21">
        <v>71</v>
      </c>
      <c r="B40" s="22" t="s">
        <v>40</v>
      </c>
      <c r="C40" s="64">
        <f>+Formation1!C40+Formation2!C40+Formation3!C40+Formation4!C40+Formation5!C40</f>
        <v>0</v>
      </c>
      <c r="D40" s="64">
        <f>+Formation1!D40+Formation2!D40+Formation3!D40+Formation4!D40+Formation5!D40</f>
        <v>0</v>
      </c>
      <c r="E40" s="64">
        <f>+Formation1!E40+Formation2!E40+Formation3!E40+Formation4!E40+Formation5!E40</f>
        <v>0</v>
      </c>
      <c r="G40" s="57"/>
      <c r="I40" s="81" t="e">
        <f>+E40/Tableau1[[#Totals],[Total apprenants]]</f>
        <v>#DIV/0!</v>
      </c>
      <c r="J40" s="82" t="e">
        <f t="shared" si="0"/>
        <v>#DIV/0!</v>
      </c>
    </row>
    <row r="41" spans="1:10" ht="12.75" customHeight="1" thickBot="1" x14ac:dyDescent="0.3">
      <c r="A41" s="31"/>
      <c r="B41" s="22"/>
      <c r="C41" s="65">
        <f>+Formation1!C41+Formation2!C41+Formation3!C41+Formation4!C41+Formation5!C41</f>
        <v>0</v>
      </c>
      <c r="D41" s="65">
        <f>+Formation1!D41+Formation2!D41+Formation3!D41+Formation4!D41+Formation5!D41</f>
        <v>0</v>
      </c>
      <c r="E41" s="65">
        <f>+Formation1!E41+Formation2!E41+Formation3!E41+Formation4!E41+Formation5!E41</f>
        <v>0</v>
      </c>
      <c r="G41" s="57"/>
      <c r="I41" s="81" t="e">
        <f>+E41/Tableau1[[#Totals],[Total apprenants]]</f>
        <v>#DIV/0!</v>
      </c>
      <c r="J41" s="82" t="e">
        <f t="shared" si="0"/>
        <v>#DIV/0!</v>
      </c>
    </row>
    <row r="42" spans="1:10" ht="15" customHeight="1" thickTop="1" thickBot="1" x14ac:dyDescent="0.3">
      <c r="A42" s="32"/>
      <c r="B42" s="33" t="s">
        <v>41</v>
      </c>
      <c r="C42" s="74">
        <f>SUM(C26:C41,C7:C24)</f>
        <v>0</v>
      </c>
      <c r="D42" s="74">
        <f t="shared" ref="D42:E42" si="1">SUM(D26:D41,D7:D24)</f>
        <v>0</v>
      </c>
      <c r="E42" s="74">
        <f t="shared" si="1"/>
        <v>0</v>
      </c>
      <c r="F42" s="17"/>
      <c r="G42" s="56"/>
      <c r="H42" s="17"/>
      <c r="I42" s="79" t="e">
        <f>+E42/Tableau1[[#Totals],[Total apprenants]]</f>
        <v>#DIV/0!</v>
      </c>
      <c r="J42" s="80" t="e">
        <f t="shared" si="0"/>
        <v>#DIV/0!</v>
      </c>
    </row>
    <row r="43" spans="1:10" ht="18" customHeight="1" thickTop="1" thickBot="1" x14ac:dyDescent="0.3">
      <c r="A43" s="32"/>
      <c r="B43" s="33" t="s">
        <v>151</v>
      </c>
      <c r="C43" s="72"/>
      <c r="D43" s="72"/>
      <c r="E43" s="72"/>
      <c r="F43" s="17"/>
      <c r="G43" s="56"/>
      <c r="H43" s="17"/>
      <c r="I43" s="79" t="e">
        <f>+E43/Tableau1[[#Totals],[Total apprenants]]</f>
        <v>#DIV/0!</v>
      </c>
      <c r="J43" s="17"/>
    </row>
    <row r="44" spans="1:10" ht="15" customHeight="1" thickTop="1" thickBot="1" x14ac:dyDescent="0.3">
      <c r="A44" s="32"/>
      <c r="B44" s="33" t="s">
        <v>42</v>
      </c>
      <c r="C44" s="72"/>
      <c r="D44" s="72"/>
      <c r="E44" s="72"/>
      <c r="F44" s="17"/>
      <c r="G44" s="58"/>
      <c r="H44" s="17"/>
      <c r="I44" s="79" t="e">
        <f>+E44/Tableau1[[#Totals],[Total apprenants]]</f>
        <v>#DIV/0!</v>
      </c>
      <c r="J44" s="17"/>
    </row>
    <row r="45" spans="1:10" ht="15" customHeight="1" thickTop="1" x14ac:dyDescent="0.25">
      <c r="A45" s="35"/>
      <c r="B45" s="36"/>
      <c r="G45" s="59"/>
    </row>
    <row r="46" spans="1:10" ht="15" customHeight="1" x14ac:dyDescent="0.25">
      <c r="A46" s="37" t="s">
        <v>152</v>
      </c>
      <c r="B46" s="36"/>
      <c r="G46" s="59"/>
    </row>
    <row r="47" spans="1:10" ht="15.75" customHeight="1" x14ac:dyDescent="0.25">
      <c r="A47" s="35"/>
      <c r="B47" s="38"/>
      <c r="G47" s="59"/>
    </row>
    <row r="48" spans="1:10" ht="13.5" thickBot="1" x14ac:dyDescent="0.3">
      <c r="G48" s="59"/>
    </row>
    <row r="49" spans="1:10" ht="25.5" customHeight="1" thickTop="1" thickBot="1" x14ac:dyDescent="0.3">
      <c r="A49" s="39" t="s">
        <v>0</v>
      </c>
      <c r="B49" s="39" t="s">
        <v>1</v>
      </c>
      <c r="C49" s="53" t="s">
        <v>2</v>
      </c>
      <c r="D49" s="53" t="s">
        <v>3</v>
      </c>
      <c r="E49" s="53" t="s">
        <v>4</v>
      </c>
      <c r="G49" s="10" t="s">
        <v>139</v>
      </c>
      <c r="I49" s="11" t="s">
        <v>103</v>
      </c>
      <c r="J49" s="12" t="s">
        <v>104</v>
      </c>
    </row>
    <row r="50" spans="1:10" ht="12.75" customHeight="1" thickBot="1" x14ac:dyDescent="0.3">
      <c r="A50" s="13"/>
      <c r="B50" s="13"/>
      <c r="C50" s="13"/>
      <c r="D50" s="13"/>
      <c r="E50" s="13"/>
      <c r="G50" s="57"/>
    </row>
    <row r="51" spans="1:10" ht="15" customHeight="1" thickTop="1" thickBot="1" x14ac:dyDescent="0.3">
      <c r="A51" s="15" t="s">
        <v>5</v>
      </c>
      <c r="B51" s="15" t="s">
        <v>43</v>
      </c>
      <c r="C51" s="63">
        <f>+Formation1!C51+Formation2!C51+Formation3!C51+Formation4!C51+Formation5!C51</f>
        <v>0</v>
      </c>
      <c r="D51" s="63">
        <f>+Formation1!D51+Formation2!D51+Formation3!D51+Formation4!D51+Formation5!D51</f>
        <v>0</v>
      </c>
      <c r="E51" s="63">
        <f>+Formation1!E51+Formation2!E51+Formation3!E51+Formation4!E51+Formation5!E51</f>
        <v>0</v>
      </c>
      <c r="F51" s="17"/>
      <c r="G51" s="56"/>
      <c r="H51" s="17"/>
      <c r="I51" s="79" t="e">
        <f>+E51/Tableau1[[#Totals],[Total apprenants]]</f>
        <v>#DIV/0!</v>
      </c>
      <c r="J51" s="80" t="e">
        <f>+E51/$E$72</f>
        <v>#DIV/0!</v>
      </c>
    </row>
    <row r="52" spans="1:10" ht="12.75" customHeight="1" thickTop="1" x14ac:dyDescent="0.25">
      <c r="A52" s="40">
        <v>7061</v>
      </c>
      <c r="B52" s="26" t="s">
        <v>44</v>
      </c>
      <c r="C52" s="64">
        <f>+Formation1!C52+Formation2!C52+Formation3!C52+Formation4!C52+Formation5!C52</f>
        <v>0</v>
      </c>
      <c r="D52" s="64">
        <f>+Formation1!D52+Formation2!D52+Formation3!D52+Formation4!D52+Formation5!D52</f>
        <v>0</v>
      </c>
      <c r="E52" s="64">
        <f>+Formation1!E52+Formation2!E52+Formation3!E52+Formation4!E52+Formation5!E52</f>
        <v>0</v>
      </c>
      <c r="G52" s="57"/>
      <c r="I52" s="81" t="e">
        <f>+E52/Tableau1[[#Totals],[Total apprenants]]</f>
        <v>#DIV/0!</v>
      </c>
      <c r="J52" s="82" t="e">
        <f t="shared" ref="J52:J72" si="2">+E52/$E$72</f>
        <v>#DIV/0!</v>
      </c>
    </row>
    <row r="53" spans="1:10" ht="12.75" customHeight="1" x14ac:dyDescent="0.25">
      <c r="A53" s="40">
        <v>7063</v>
      </c>
      <c r="B53" s="26" t="s">
        <v>45</v>
      </c>
      <c r="C53" s="64">
        <f>+Formation1!C53+Formation2!C53+Formation3!C53+Formation4!C53+Formation5!C53</f>
        <v>0</v>
      </c>
      <c r="D53" s="64">
        <f>+Formation1!D53+Formation2!D53+Formation3!D53+Formation4!D53+Formation5!D53</f>
        <v>0</v>
      </c>
      <c r="E53" s="64">
        <f>+Formation1!E53+Formation2!E53+Formation3!E53+Formation4!E53+Formation5!E53</f>
        <v>0</v>
      </c>
      <c r="G53" s="57"/>
      <c r="I53" s="81" t="e">
        <f>+E53/Tableau1[[#Totals],[Total apprenants]]</f>
        <v>#DIV/0!</v>
      </c>
      <c r="J53" s="82" t="e">
        <f t="shared" si="2"/>
        <v>#DIV/0!</v>
      </c>
    </row>
    <row r="54" spans="1:10" ht="12.75" customHeight="1" x14ac:dyDescent="0.25">
      <c r="A54" s="40">
        <v>7471</v>
      </c>
      <c r="B54" s="26" t="s">
        <v>46</v>
      </c>
      <c r="C54" s="64">
        <f>+Formation1!C54+Formation2!C54+Formation3!C54+Formation4!C54+Formation5!C54</f>
        <v>0</v>
      </c>
      <c r="D54" s="64">
        <f>+Formation1!D54+Formation2!D54+Formation3!D54+Formation4!D54+Formation5!D54</f>
        <v>0</v>
      </c>
      <c r="E54" s="64">
        <f>+Formation1!E54+Formation2!E54+Formation3!E54+Formation4!E54+Formation5!E54</f>
        <v>0</v>
      </c>
      <c r="G54" s="57"/>
      <c r="I54" s="81" t="e">
        <f>+E54/Tableau1[[#Totals],[Total apprenants]]</f>
        <v>#DIV/0!</v>
      </c>
      <c r="J54" s="82" t="e">
        <f t="shared" si="2"/>
        <v>#DIV/0!</v>
      </c>
    </row>
    <row r="55" spans="1:10" ht="12.75" customHeight="1" thickBot="1" x14ac:dyDescent="0.3">
      <c r="A55" s="40"/>
      <c r="B55" s="41"/>
      <c r="C55" s="64">
        <f>+Formation1!C55+Formation2!C55+Formation3!C55+Formation4!C55+Formation5!C55</f>
        <v>0</v>
      </c>
      <c r="D55" s="64">
        <f>+Formation1!D55+Formation2!D55+Formation3!D55+Formation4!D55+Formation5!D55</f>
        <v>0</v>
      </c>
      <c r="E55" s="64">
        <f>+Formation1!E55+Formation2!E55+Formation3!E55+Formation4!E55+Formation5!E55</f>
        <v>0</v>
      </c>
      <c r="G55" s="57"/>
      <c r="I55" s="81" t="e">
        <f>+E55/Tableau1[[#Totals],[Total apprenants]]</f>
        <v>#DIV/0!</v>
      </c>
      <c r="J55" s="82" t="e">
        <f t="shared" si="2"/>
        <v>#DIV/0!</v>
      </c>
    </row>
    <row r="56" spans="1:10" ht="15" customHeight="1" thickTop="1" thickBot="1" x14ac:dyDescent="0.3">
      <c r="A56" s="15" t="s">
        <v>24</v>
      </c>
      <c r="B56" s="15" t="s">
        <v>47</v>
      </c>
      <c r="C56" s="63">
        <f>+Formation1!C56+Formation2!C56+Formation3!C56+Formation4!C56+Formation5!C56</f>
        <v>0</v>
      </c>
      <c r="D56" s="63">
        <f>+Formation1!D56+Formation2!D56+Formation3!D56+Formation4!D56+Formation5!D56</f>
        <v>0</v>
      </c>
      <c r="E56" s="63">
        <f>+Formation1!E56+Formation2!E56+Formation3!E56+Formation4!E56+Formation5!E56</f>
        <v>0</v>
      </c>
      <c r="F56" s="17"/>
      <c r="G56" s="56"/>
      <c r="H56" s="17"/>
      <c r="I56" s="79" t="e">
        <f>+E56/Tableau1[[#Totals],[Total apprenants]]</f>
        <v>#DIV/0!</v>
      </c>
      <c r="J56" s="80" t="e">
        <f t="shared" si="2"/>
        <v>#DIV/0!</v>
      </c>
    </row>
    <row r="57" spans="1:10" ht="25.5" customHeight="1" thickTop="1" x14ac:dyDescent="0.25">
      <c r="A57" s="40">
        <v>70</v>
      </c>
      <c r="B57" s="42" t="s">
        <v>48</v>
      </c>
      <c r="C57" s="64">
        <f>+Formation1!C57+Formation2!C57+Formation3!C57+Formation4!C57+Formation5!C57</f>
        <v>0</v>
      </c>
      <c r="D57" s="64">
        <f>+Formation1!D57+Formation2!D57+Formation3!D57+Formation4!D57+Formation5!D57</f>
        <v>0</v>
      </c>
      <c r="E57" s="64">
        <f>+Formation1!E57+Formation2!E57+Formation3!E57+Formation4!E57+Formation5!E57</f>
        <v>0</v>
      </c>
      <c r="G57" s="57"/>
      <c r="I57" s="81" t="e">
        <f>+E57/Tableau1[[#Totals],[Total apprenants]]</f>
        <v>#DIV/0!</v>
      </c>
      <c r="J57" s="82" t="e">
        <f t="shared" si="2"/>
        <v>#DIV/0!</v>
      </c>
    </row>
    <row r="58" spans="1:10" ht="12.75" customHeight="1" x14ac:dyDescent="0.25">
      <c r="A58" s="40">
        <v>71</v>
      </c>
      <c r="B58" s="26" t="s">
        <v>40</v>
      </c>
      <c r="C58" s="64">
        <f>+Formation1!C58+Formation2!C58+Formation3!C58+Formation4!C58+Formation5!C58</f>
        <v>0</v>
      </c>
      <c r="D58" s="64">
        <f>+Formation1!D58+Formation2!D58+Formation3!D58+Formation4!D58+Formation5!D58</f>
        <v>0</v>
      </c>
      <c r="E58" s="64">
        <f>+Formation1!E58+Formation2!E58+Formation3!E58+Formation4!E58+Formation5!E58</f>
        <v>0</v>
      </c>
      <c r="G58" s="57"/>
      <c r="I58" s="81" t="e">
        <f>+E58/Tableau1[[#Totals],[Total apprenants]]</f>
        <v>#DIV/0!</v>
      </c>
      <c r="J58" s="82" t="e">
        <f t="shared" si="2"/>
        <v>#DIV/0!</v>
      </c>
    </row>
    <row r="59" spans="1:10" ht="12.75" customHeight="1" x14ac:dyDescent="0.25">
      <c r="A59" s="40">
        <v>72</v>
      </c>
      <c r="B59" s="26" t="s">
        <v>49</v>
      </c>
      <c r="C59" s="64">
        <f>+Formation1!C59+Formation2!C59+Formation3!C59+Formation4!C59+Formation5!C59</f>
        <v>0</v>
      </c>
      <c r="D59" s="64">
        <f>+Formation1!D59+Formation2!D59+Formation3!D59+Formation4!D59+Formation5!D59</f>
        <v>0</v>
      </c>
      <c r="E59" s="64">
        <f>+Formation1!E59+Formation2!E59+Formation3!E59+Formation4!E59+Formation5!E59</f>
        <v>0</v>
      </c>
      <c r="G59" s="57"/>
      <c r="I59" s="81" t="e">
        <f>+E59/Tableau1[[#Totals],[Total apprenants]]</f>
        <v>#DIV/0!</v>
      </c>
      <c r="J59" s="82" t="e">
        <f t="shared" si="2"/>
        <v>#DIV/0!</v>
      </c>
    </row>
    <row r="60" spans="1:10" ht="12.75" customHeight="1" x14ac:dyDescent="0.25">
      <c r="A60" s="40">
        <v>74</v>
      </c>
      <c r="B60" s="26" t="s">
        <v>50</v>
      </c>
      <c r="C60" s="64">
        <f>+Formation1!C60+Formation2!C60+Formation3!C60+Formation4!C60+Formation5!C60</f>
        <v>0</v>
      </c>
      <c r="D60" s="64">
        <f>+Formation1!D60+Formation2!D60+Formation3!D60+Formation4!D60+Formation5!D60</f>
        <v>0</v>
      </c>
      <c r="E60" s="64">
        <f>+Formation1!E60+Formation2!E60+Formation3!E60+Formation4!E60+Formation5!E60</f>
        <v>0</v>
      </c>
      <c r="G60" s="57"/>
      <c r="I60" s="81" t="e">
        <f>+E60/Tableau1[[#Totals],[Total apprenants]]</f>
        <v>#DIV/0!</v>
      </c>
      <c r="J60" s="82" t="e">
        <f t="shared" si="2"/>
        <v>#DIV/0!</v>
      </c>
    </row>
    <row r="61" spans="1:10" ht="12.75" customHeight="1" x14ac:dyDescent="0.25">
      <c r="A61" s="40">
        <v>75</v>
      </c>
      <c r="B61" s="26" t="s">
        <v>51</v>
      </c>
      <c r="C61" s="64">
        <f>+Formation1!C61+Formation2!C61+Formation3!C61+Formation4!C61+Formation5!C61</f>
        <v>0</v>
      </c>
      <c r="D61" s="64">
        <f>+Formation1!D61+Formation2!D61+Formation3!D61+Formation4!D61+Formation5!D61</f>
        <v>0</v>
      </c>
      <c r="E61" s="64">
        <f>+Formation1!E61+Formation2!E61+Formation3!E61+Formation4!E61+Formation5!E61</f>
        <v>0</v>
      </c>
      <c r="G61" s="57"/>
      <c r="I61" s="81" t="e">
        <f>+E61/Tableau1[[#Totals],[Total apprenants]]</f>
        <v>#DIV/0!</v>
      </c>
      <c r="J61" s="82" t="e">
        <f t="shared" si="2"/>
        <v>#DIV/0!</v>
      </c>
    </row>
    <row r="62" spans="1:10" ht="12.75" customHeight="1" x14ac:dyDescent="0.25">
      <c r="A62" s="40">
        <v>76</v>
      </c>
      <c r="B62" s="26" t="s">
        <v>52</v>
      </c>
      <c r="C62" s="64">
        <f>+Formation1!C62+Formation2!C62+Formation3!C62+Formation4!C62+Formation5!C62</f>
        <v>0</v>
      </c>
      <c r="D62" s="64">
        <f>+Formation1!D62+Formation2!D62+Formation3!D62+Formation4!D62+Formation5!D62</f>
        <v>0</v>
      </c>
      <c r="E62" s="64">
        <f>+Formation1!E62+Formation2!E62+Formation3!E62+Formation4!E62+Formation5!E62</f>
        <v>0</v>
      </c>
      <c r="G62" s="57"/>
      <c r="I62" s="81" t="e">
        <f>+E62/Tableau1[[#Totals],[Total apprenants]]</f>
        <v>#DIV/0!</v>
      </c>
      <c r="J62" s="82" t="e">
        <f t="shared" si="2"/>
        <v>#DIV/0!</v>
      </c>
    </row>
    <row r="63" spans="1:10" ht="12.75" customHeight="1" x14ac:dyDescent="0.25">
      <c r="A63" s="40">
        <v>77</v>
      </c>
      <c r="B63" s="26" t="s">
        <v>53</v>
      </c>
      <c r="C63" s="64">
        <f>+Formation1!C63+Formation2!C63+Formation3!C63+Formation4!C63+Formation5!C63</f>
        <v>0</v>
      </c>
      <c r="D63" s="64">
        <f>+Formation1!D63+Formation2!D63+Formation3!D63+Formation4!D63+Formation5!D63</f>
        <v>0</v>
      </c>
      <c r="E63" s="64">
        <f>+Formation1!E63+Formation2!E63+Formation3!E63+Formation4!E63+Formation5!E63</f>
        <v>0</v>
      </c>
      <c r="G63" s="57"/>
      <c r="I63" s="81" t="e">
        <f>+E63/Tableau1[[#Totals],[Total apprenants]]</f>
        <v>#DIV/0!</v>
      </c>
      <c r="J63" s="82" t="e">
        <f t="shared" si="2"/>
        <v>#DIV/0!</v>
      </c>
    </row>
    <row r="64" spans="1:10" ht="12.75" customHeight="1" x14ac:dyDescent="0.25">
      <c r="A64" s="40"/>
      <c r="B64" s="43" t="s">
        <v>54</v>
      </c>
      <c r="C64" s="64">
        <f>+Formation1!C64+Formation2!C64+Formation3!C64+Formation4!C64+Formation5!C64</f>
        <v>0</v>
      </c>
      <c r="D64" s="64">
        <f>+Formation1!D64+Formation2!D64+Formation3!D64+Formation4!D64+Formation5!D64</f>
        <v>0</v>
      </c>
      <c r="E64" s="64">
        <f>+Formation1!E64+Formation2!E64+Formation3!E64+Formation4!E64+Formation5!E64</f>
        <v>0</v>
      </c>
      <c r="G64" s="57"/>
      <c r="I64" s="81" t="e">
        <f>+E64/Tableau1[[#Totals],[Total apprenants]]</f>
        <v>#DIV/0!</v>
      </c>
      <c r="J64" s="82" t="e">
        <f t="shared" si="2"/>
        <v>#DIV/0!</v>
      </c>
    </row>
    <row r="65" spans="1:10" ht="12.75" customHeight="1" x14ac:dyDescent="0.25">
      <c r="A65" s="40"/>
      <c r="B65" s="43" t="s">
        <v>55</v>
      </c>
      <c r="C65" s="64">
        <f>+Formation1!C65+Formation2!C65+Formation3!C65+Formation4!C65+Formation5!C65</f>
        <v>0</v>
      </c>
      <c r="D65" s="64">
        <f>+Formation1!D65+Formation2!D65+Formation3!D65+Formation4!D65+Formation5!D65</f>
        <v>0</v>
      </c>
      <c r="E65" s="64">
        <f>+Formation1!E65+Formation2!E65+Formation3!E65+Formation4!E65+Formation5!E65</f>
        <v>0</v>
      </c>
      <c r="G65" s="57"/>
      <c r="I65" s="81" t="e">
        <f>+E65/Tableau1[[#Totals],[Total apprenants]]</f>
        <v>#DIV/0!</v>
      </c>
      <c r="J65" s="82" t="e">
        <f t="shared" si="2"/>
        <v>#DIV/0!</v>
      </c>
    </row>
    <row r="66" spans="1:10" ht="12.75" customHeight="1" x14ac:dyDescent="0.25">
      <c r="A66" s="40">
        <v>78</v>
      </c>
      <c r="B66" s="26" t="s">
        <v>56</v>
      </c>
      <c r="C66" s="64">
        <f>+Formation1!C66+Formation2!C66+Formation3!C66+Formation4!C66+Formation5!C66</f>
        <v>0</v>
      </c>
      <c r="D66" s="64">
        <f>+Formation1!D66+Formation2!D66+Formation3!D66+Formation4!D66+Formation5!D66</f>
        <v>0</v>
      </c>
      <c r="E66" s="64">
        <f>+Formation1!E66+Formation2!E66+Formation3!E66+Formation4!E66+Formation5!E66</f>
        <v>0</v>
      </c>
      <c r="G66" s="57"/>
      <c r="I66" s="81" t="e">
        <f>+E66/Tableau1[[#Totals],[Total apprenants]]</f>
        <v>#DIV/0!</v>
      </c>
      <c r="J66" s="82" t="e">
        <f t="shared" si="2"/>
        <v>#DIV/0!</v>
      </c>
    </row>
    <row r="67" spans="1:10" ht="12.75" customHeight="1" x14ac:dyDescent="0.25">
      <c r="A67" s="40">
        <v>79</v>
      </c>
      <c r="B67" s="26" t="s">
        <v>57</v>
      </c>
      <c r="C67" s="64">
        <f>+Formation1!C67+Formation2!C67+Formation3!C67+Formation4!C67+Formation5!C67</f>
        <v>0</v>
      </c>
      <c r="D67" s="64">
        <f>+Formation1!D67+Formation2!D67+Formation3!D67+Formation4!D67+Formation5!D67</f>
        <v>0</v>
      </c>
      <c r="E67" s="64">
        <f>+Formation1!E67+Formation2!E67+Formation3!E67+Formation4!E67+Formation5!E67</f>
        <v>0</v>
      </c>
      <c r="G67" s="57"/>
      <c r="I67" s="81" t="e">
        <f>+E67/Tableau1[[#Totals],[Total apprenants]]</f>
        <v>#DIV/0!</v>
      </c>
      <c r="J67" s="82" t="e">
        <f t="shared" si="2"/>
        <v>#DIV/0!</v>
      </c>
    </row>
    <row r="68" spans="1:10" ht="12.75" customHeight="1" x14ac:dyDescent="0.25">
      <c r="A68" s="40">
        <v>603</v>
      </c>
      <c r="B68" s="26" t="s">
        <v>58</v>
      </c>
      <c r="C68" s="64">
        <f>+Formation1!C68+Formation2!C68+Formation3!C68+Formation4!C68+Formation5!C68</f>
        <v>0</v>
      </c>
      <c r="D68" s="64">
        <f>+Formation1!D68+Formation2!D68+Formation3!D68+Formation4!D68+Formation5!D68</f>
        <v>0</v>
      </c>
      <c r="E68" s="64">
        <f>+Formation1!E68+Formation2!E68+Formation3!E68+Formation4!E68+Formation5!E68</f>
        <v>0</v>
      </c>
      <c r="G68" s="57"/>
      <c r="I68" s="81" t="e">
        <f>+E68/Tableau1[[#Totals],[Total apprenants]]</f>
        <v>#DIV/0!</v>
      </c>
      <c r="J68" s="82" t="e">
        <f t="shared" si="2"/>
        <v>#DIV/0!</v>
      </c>
    </row>
    <row r="69" spans="1:10" ht="12.75" customHeight="1" x14ac:dyDescent="0.25">
      <c r="A69" s="40"/>
      <c r="B69" s="26" t="s">
        <v>59</v>
      </c>
      <c r="C69" s="64">
        <f>+Formation1!C69+Formation2!C69+Formation3!C69+Formation4!C69+Formation5!C69</f>
        <v>0</v>
      </c>
      <c r="D69" s="64">
        <f>+Formation1!D69+Formation2!D69+Formation3!D69+Formation4!D69+Formation5!D69</f>
        <v>0</v>
      </c>
      <c r="E69" s="64">
        <f>+Formation1!E69+Formation2!E69+Formation3!E69+Formation4!E69+Formation5!E69</f>
        <v>0</v>
      </c>
      <c r="G69" s="57"/>
      <c r="I69" s="81" t="e">
        <f>+E69/Tableau1[[#Totals],[Total apprenants]]</f>
        <v>#DIV/0!</v>
      </c>
      <c r="J69" s="82" t="e">
        <f t="shared" si="2"/>
        <v>#DIV/0!</v>
      </c>
    </row>
    <row r="70" spans="1:10" ht="25.5" customHeight="1" x14ac:dyDescent="0.25">
      <c r="A70" s="40"/>
      <c r="B70" s="42" t="s">
        <v>60</v>
      </c>
      <c r="C70" s="64">
        <f>+Formation1!C70+Formation2!C70+Formation3!C70+Formation4!C70+Formation5!C70</f>
        <v>0</v>
      </c>
      <c r="D70" s="64">
        <f>+Formation1!D70+Formation2!D70+Formation3!D70+Formation4!D70+Formation5!D70</f>
        <v>0</v>
      </c>
      <c r="E70" s="64">
        <f>+Formation1!E70+Formation2!E70+Formation3!E70+Formation4!E70+Formation5!E70</f>
        <v>0</v>
      </c>
      <c r="G70" s="57"/>
      <c r="I70" s="81" t="e">
        <f>+E70/Tableau1[[#Totals],[Total apprenants]]</f>
        <v>#DIV/0!</v>
      </c>
      <c r="J70" s="82" t="e">
        <f t="shared" si="2"/>
        <v>#DIV/0!</v>
      </c>
    </row>
    <row r="71" spans="1:10" ht="12.75" customHeight="1" thickBot="1" x14ac:dyDescent="0.3">
      <c r="A71" s="44">
        <v>649</v>
      </c>
      <c r="B71" s="3" t="s">
        <v>61</v>
      </c>
      <c r="C71" s="65">
        <f>+Formation1!C71+Formation2!C71+Formation3!C71+Formation4!C71+Formation5!C71</f>
        <v>0</v>
      </c>
      <c r="D71" s="65">
        <f>+Formation1!D71+Formation2!D71+Formation3!D71+Formation4!D71+Formation5!D71</f>
        <v>0</v>
      </c>
      <c r="E71" s="65">
        <f>+Formation1!E71+Formation2!E71+Formation3!E71+Formation4!E71+Formation5!E71</f>
        <v>0</v>
      </c>
      <c r="G71" s="57"/>
      <c r="I71" s="81" t="e">
        <f>+E71/Tableau1[[#Totals],[Total apprenants]]</f>
        <v>#DIV/0!</v>
      </c>
      <c r="J71" s="82" t="e">
        <f t="shared" si="2"/>
        <v>#DIV/0!</v>
      </c>
    </row>
    <row r="72" spans="1:10" ht="15" customHeight="1" thickTop="1" thickBot="1" x14ac:dyDescent="0.3">
      <c r="A72" s="32"/>
      <c r="B72" s="33" t="s">
        <v>62</v>
      </c>
      <c r="C72" s="64">
        <f>SUM(C52:C55,C57:C71)</f>
        <v>0</v>
      </c>
      <c r="D72" s="64">
        <f t="shared" ref="D72:E72" si="3">SUM(D52:D55,D57:D71)</f>
        <v>0</v>
      </c>
      <c r="E72" s="64">
        <f t="shared" si="3"/>
        <v>0</v>
      </c>
      <c r="G72" s="57"/>
      <c r="I72" s="79" t="e">
        <f>+E72/Tableau1[[#Totals],[Total apprenants]]</f>
        <v>#DIV/0!</v>
      </c>
      <c r="J72" s="80" t="e">
        <f t="shared" si="2"/>
        <v>#DIV/0!</v>
      </c>
    </row>
    <row r="73" spans="1:10" ht="18" customHeight="1" thickTop="1" thickBot="1" x14ac:dyDescent="0.3">
      <c r="A73" s="32"/>
      <c r="B73" s="33" t="s">
        <v>153</v>
      </c>
      <c r="C73" s="45"/>
      <c r="D73" s="45"/>
      <c r="E73" s="45"/>
      <c r="G73" s="57"/>
      <c r="I73" s="83" t="e">
        <f>+E73/Tableau1[[#Totals],[Total apprenants]]</f>
        <v>#DIV/0!</v>
      </c>
      <c r="J73" s="84"/>
    </row>
    <row r="74" spans="1:10" ht="15" customHeight="1" thickTop="1" thickBot="1" x14ac:dyDescent="0.3">
      <c r="A74" s="32"/>
      <c r="B74" s="33" t="s">
        <v>63</v>
      </c>
      <c r="C74" s="78"/>
      <c r="D74" s="78"/>
      <c r="E74" s="78"/>
      <c r="G74" s="60"/>
      <c r="I74" s="83" t="e">
        <f>+E74/Tableau1[[#Totals],[Total apprenants]]</f>
        <v>#DIV/0!</v>
      </c>
      <c r="J74" s="84"/>
    </row>
    <row r="75" spans="1:10" ht="15" customHeight="1" thickTop="1" x14ac:dyDescent="0.25">
      <c r="A75" s="35"/>
      <c r="B75" s="36"/>
      <c r="C75" s="29"/>
      <c r="D75" s="29"/>
      <c r="E75" s="29"/>
      <c r="G75" s="59"/>
      <c r="I75" s="17"/>
    </row>
    <row r="76" spans="1:10" ht="6.5" customHeight="1" x14ac:dyDescent="0.25">
      <c r="G76" s="59"/>
    </row>
    <row r="77" spans="1:10" ht="15" customHeight="1" x14ac:dyDescent="0.25">
      <c r="A77" s="37" t="s">
        <v>154</v>
      </c>
      <c r="B77" s="36"/>
      <c r="G77" s="59"/>
    </row>
    <row r="78" spans="1:10" x14ac:dyDescent="0.25">
      <c r="G78" s="59"/>
    </row>
    <row r="79" spans="1:10" x14ac:dyDescent="0.25">
      <c r="B79" s="17" t="s">
        <v>149</v>
      </c>
      <c r="G79" s="59"/>
    </row>
    <row r="80" spans="1:10" ht="13.5" thickBot="1" x14ac:dyDescent="0.3">
      <c r="G80" s="59"/>
    </row>
    <row r="81" spans="1:10" ht="27" thickTop="1" thickBot="1" x14ac:dyDescent="0.3">
      <c r="A81" s="47" t="s">
        <v>137</v>
      </c>
      <c r="B81" s="3" t="s">
        <v>165</v>
      </c>
      <c r="C81" s="75">
        <f>+Formation1!C81+Formation2!C81+Formation3!C81+Formation4!C81+Formation5!C81</f>
        <v>0</v>
      </c>
      <c r="D81" s="75">
        <f>+Formation1!D81+Formation2!D81+Formation3!D81+Formation4!D81+Formation5!D81</f>
        <v>0</v>
      </c>
      <c r="E81" s="75">
        <f>+Formation1!E81+Formation2!E81+Formation3!E81+Formation4!E81+Formation5!E81</f>
        <v>0</v>
      </c>
      <c r="G81" s="61"/>
      <c r="I81" s="83" t="e">
        <f>+E81/Tableau1[[#Totals],[Total apprenants]]</f>
        <v>#DIV/0!</v>
      </c>
      <c r="J81" s="84" t="e">
        <f>+E81/$E$42</f>
        <v>#DIV/0!</v>
      </c>
    </row>
    <row r="82" spans="1:10" ht="14" thickTop="1" thickBot="1" x14ac:dyDescent="0.3">
      <c r="G82" s="59"/>
    </row>
    <row r="83" spans="1:10" ht="13.5" thickBot="1" x14ac:dyDescent="0.3">
      <c r="B83" s="17" t="s">
        <v>164</v>
      </c>
      <c r="G83" s="10" t="s">
        <v>171</v>
      </c>
      <c r="I83" s="1"/>
    </row>
    <row r="84" spans="1:10" x14ac:dyDescent="0.25">
      <c r="A84" s="3" t="s">
        <v>140</v>
      </c>
      <c r="B84" s="3" t="s">
        <v>141</v>
      </c>
      <c r="C84" s="66"/>
      <c r="D84" s="66"/>
      <c r="E84" s="66"/>
      <c r="G84" s="55"/>
      <c r="I84" s="81" t="e">
        <f>+E84/Tableau1[[#Totals],[Total apprenants]]</f>
        <v>#DIV/0!</v>
      </c>
    </row>
    <row r="85" spans="1:10" x14ac:dyDescent="0.25">
      <c r="A85" s="3" t="s">
        <v>140</v>
      </c>
      <c r="B85" s="3" t="s">
        <v>142</v>
      </c>
      <c r="C85" s="67"/>
      <c r="D85" s="67"/>
      <c r="E85" s="67"/>
      <c r="G85" s="57"/>
      <c r="I85" s="81" t="e">
        <f>+E85/Tableau1[[#Totals],[Total apprenants]]</f>
        <v>#DIV/0!</v>
      </c>
    </row>
    <row r="86" spans="1:10" x14ac:dyDescent="0.25">
      <c r="A86" s="3" t="s">
        <v>140</v>
      </c>
      <c r="B86" s="3" t="s">
        <v>143</v>
      </c>
      <c r="C86" s="67"/>
      <c r="D86" s="67"/>
      <c r="E86" s="67"/>
      <c r="G86" s="57"/>
      <c r="I86" s="81" t="e">
        <f>+E86/Tableau1[[#Totals],[Total apprenants]]</f>
        <v>#DIV/0!</v>
      </c>
    </row>
    <row r="87" spans="1:10" x14ac:dyDescent="0.25">
      <c r="A87" s="3" t="s">
        <v>140</v>
      </c>
      <c r="B87" s="3" t="s">
        <v>144</v>
      </c>
      <c r="C87" s="67"/>
      <c r="D87" s="67"/>
      <c r="E87" s="67"/>
      <c r="G87" s="57"/>
      <c r="I87" s="81" t="e">
        <f>+E87/Tableau1[[#Totals],[Total apprenants]]</f>
        <v>#DIV/0!</v>
      </c>
    </row>
    <row r="88" spans="1:10" x14ac:dyDescent="0.25">
      <c r="A88" s="3" t="s">
        <v>140</v>
      </c>
      <c r="B88" s="3" t="s">
        <v>145</v>
      </c>
      <c r="C88" s="67"/>
      <c r="D88" s="67"/>
      <c r="E88" s="67"/>
      <c r="G88" s="57"/>
      <c r="I88" s="81" t="e">
        <f>+E88/Tableau1[[#Totals],[Total apprenants]]</f>
        <v>#DIV/0!</v>
      </c>
    </row>
    <row r="89" spans="1:10" x14ac:dyDescent="0.25">
      <c r="A89" s="3" t="s">
        <v>140</v>
      </c>
      <c r="B89" s="3" t="s">
        <v>146</v>
      </c>
      <c r="C89" s="67"/>
      <c r="D89" s="67"/>
      <c r="E89" s="67"/>
      <c r="G89" s="57"/>
      <c r="I89" s="81" t="e">
        <f>+E89/Tableau1[[#Totals],[Total apprenants]]</f>
        <v>#DIV/0!</v>
      </c>
    </row>
    <row r="90" spans="1:10" x14ac:dyDescent="0.25">
      <c r="A90" s="3" t="s">
        <v>140</v>
      </c>
      <c r="B90" s="3" t="s">
        <v>147</v>
      </c>
      <c r="C90" s="67"/>
      <c r="D90" s="67"/>
      <c r="E90" s="67"/>
      <c r="G90" s="57"/>
      <c r="I90" s="81" t="e">
        <f>+E90/Tableau1[[#Totals],[Total apprenants]]</f>
        <v>#DIV/0!</v>
      </c>
    </row>
    <row r="91" spans="1:10" ht="13.5" thickBot="1" x14ac:dyDescent="0.3">
      <c r="A91" s="3" t="s">
        <v>140</v>
      </c>
      <c r="B91" s="3" t="s">
        <v>148</v>
      </c>
      <c r="C91" s="68"/>
      <c r="D91" s="68"/>
      <c r="E91" s="68"/>
      <c r="G91" s="60"/>
      <c r="I91" s="81" t="e">
        <f>+E91/Tableau1[[#Totals],[Total apprenants]]</f>
        <v>#DIV/0!</v>
      </c>
    </row>
    <row r="93" spans="1:10" ht="13.5" thickBot="1" x14ac:dyDescent="0.3">
      <c r="B93" s="17" t="s">
        <v>162</v>
      </c>
      <c r="E93" s="76">
        <f>SUM(E94:E100)</f>
        <v>0</v>
      </c>
      <c r="I93" s="17" t="s">
        <v>163</v>
      </c>
    </row>
    <row r="94" spans="1:10" x14ac:dyDescent="0.25">
      <c r="B94" s="3" t="s">
        <v>159</v>
      </c>
      <c r="E94" s="69"/>
      <c r="G94" s="55"/>
      <c r="I94" s="85" t="e">
        <f>Tableau1[[#Totals],[Total apprenants]]/E94</f>
        <v>#DIV/0!</v>
      </c>
    </row>
    <row r="95" spans="1:10" x14ac:dyDescent="0.25">
      <c r="B95" s="3" t="s">
        <v>155</v>
      </c>
      <c r="E95" s="70"/>
      <c r="G95" s="57"/>
      <c r="I95" s="85" t="e">
        <f>Tableau1[[#Totals],[Total apprenants]]/E95</f>
        <v>#DIV/0!</v>
      </c>
    </row>
    <row r="96" spans="1:10" x14ac:dyDescent="0.25">
      <c r="B96" s="3" t="s">
        <v>156</v>
      </c>
      <c r="E96" s="70"/>
      <c r="G96" s="57"/>
      <c r="I96" s="85" t="e">
        <f>Tableau1[[#Totals],[Total apprenants]]/E96</f>
        <v>#DIV/0!</v>
      </c>
    </row>
    <row r="97" spans="2:9" x14ac:dyDescent="0.25">
      <c r="B97" s="3" t="s">
        <v>157</v>
      </c>
      <c r="E97" s="70"/>
      <c r="G97" s="57"/>
      <c r="I97" s="85" t="e">
        <f>Tableau1[[#Totals],[Total apprenants]]/E97</f>
        <v>#DIV/0!</v>
      </c>
    </row>
    <row r="98" spans="2:9" x14ac:dyDescent="0.25">
      <c r="B98" s="3" t="s">
        <v>160</v>
      </c>
      <c r="E98" s="70"/>
      <c r="G98" s="57"/>
      <c r="I98" s="85" t="e">
        <f>Tableau1[[#Totals],[Total apprenants]]/E98</f>
        <v>#DIV/0!</v>
      </c>
    </row>
    <row r="99" spans="2:9" x14ac:dyDescent="0.25">
      <c r="B99" s="3" t="s">
        <v>161</v>
      </c>
      <c r="E99" s="70"/>
      <c r="G99" s="57"/>
      <c r="I99" s="85" t="e">
        <f>Tableau1[[#Totals],[Total apprenants]]/E99</f>
        <v>#DIV/0!</v>
      </c>
    </row>
    <row r="100" spans="2:9" ht="13.5" thickBot="1" x14ac:dyDescent="0.3">
      <c r="B100" s="3" t="s">
        <v>158</v>
      </c>
      <c r="E100" s="71"/>
      <c r="G100" s="60"/>
      <c r="I100" s="85" t="e">
        <f>Tableau1[[#Totals],[Total apprenants]]/E100</f>
        <v>#DIV/0!</v>
      </c>
    </row>
    <row r="101" spans="2:9" x14ac:dyDescent="0.25">
      <c r="E101" s="62"/>
      <c r="F101" s="29"/>
    </row>
    <row r="102" spans="2:9" x14ac:dyDescent="0.25">
      <c r="E102" s="29"/>
    </row>
  </sheetData>
  <sheetProtection sheet="1" formatColumns="0" formatRows="0" sort="0" autoFilter="0"/>
  <mergeCells count="1">
    <mergeCell ref="A1:E1"/>
  </mergeCells>
  <pageMargins left="0.78749999999999998" right="0.78749999999999998" top="0.98402777777777772" bottom="0.98402777777777772" header="0.51180555555555551" footer="0.51180555555555551"/>
  <pageSetup paperSize="9" scale="56" firstPageNumber="0" orientation="landscape" horizontalDpi="300" verticalDpi="300" r:id="rId1"/>
  <headerFooter alignWithMargins="0"/>
  <rowBreaks count="1" manualBreakCount="1">
    <brk id="4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63BCC-8FB0-4EEC-A901-5C13AB420580}">
  <dimension ref="A1:J91"/>
  <sheetViews>
    <sheetView view="pageBreakPreview" zoomScale="115" zoomScaleNormal="120" zoomScaleSheetLayoutView="115" workbookViewId="0">
      <pane xSplit="1" ySplit="4" topLeftCell="B5" activePane="bottomRight" state="frozen"/>
      <selection activeCell="B20" sqref="B20"/>
      <selection pane="topRight" activeCell="B20" sqref="B20"/>
      <selection pane="bottomLeft" activeCell="B20" sqref="B20"/>
      <selection pane="bottomRight" activeCell="B20" sqref="B20"/>
    </sheetView>
  </sheetViews>
  <sheetFormatPr baseColWidth="10" defaultColWidth="11.453125" defaultRowHeight="13" x14ac:dyDescent="0.25"/>
  <cols>
    <col min="1" max="1" width="11.453125" style="3" customWidth="1"/>
    <col min="2" max="2" width="80.7265625" style="3" customWidth="1"/>
    <col min="3" max="5" width="14.7265625" style="3" customWidth="1"/>
    <col min="6" max="6" width="2" style="3" customWidth="1"/>
    <col min="7" max="7" width="36.7265625" style="7" customWidth="1"/>
    <col min="8" max="8" width="2" style="3" customWidth="1"/>
    <col min="9" max="9" width="13.1796875" style="3" customWidth="1"/>
    <col min="10" max="10" width="11.453125" style="3"/>
    <col min="11" max="259" width="11.453125" style="1"/>
    <col min="260" max="260" width="80.7265625" style="1" customWidth="1"/>
    <col min="261" max="263" width="14.7265625" style="1" customWidth="1"/>
    <col min="264" max="515" width="11.453125" style="1"/>
    <col min="516" max="516" width="80.7265625" style="1" customWidth="1"/>
    <col min="517" max="519" width="14.7265625" style="1" customWidth="1"/>
    <col min="520" max="771" width="11.453125" style="1"/>
    <col min="772" max="772" width="80.7265625" style="1" customWidth="1"/>
    <col min="773" max="775" width="14.7265625" style="1" customWidth="1"/>
    <col min="776" max="1027" width="11.453125" style="1"/>
    <col min="1028" max="1028" width="80.7265625" style="1" customWidth="1"/>
    <col min="1029" max="1031" width="14.7265625" style="1" customWidth="1"/>
    <col min="1032" max="1283" width="11.453125" style="1"/>
    <col min="1284" max="1284" width="80.7265625" style="1" customWidth="1"/>
    <col min="1285" max="1287" width="14.7265625" style="1" customWidth="1"/>
    <col min="1288" max="1539" width="11.453125" style="1"/>
    <col min="1540" max="1540" width="80.7265625" style="1" customWidth="1"/>
    <col min="1541" max="1543" width="14.7265625" style="1" customWidth="1"/>
    <col min="1544" max="1795" width="11.453125" style="1"/>
    <col min="1796" max="1796" width="80.7265625" style="1" customWidth="1"/>
    <col min="1797" max="1799" width="14.7265625" style="1" customWidth="1"/>
    <col min="1800" max="2051" width="11.453125" style="1"/>
    <col min="2052" max="2052" width="80.7265625" style="1" customWidth="1"/>
    <col min="2053" max="2055" width="14.7265625" style="1" customWidth="1"/>
    <col min="2056" max="2307" width="11.453125" style="1"/>
    <col min="2308" max="2308" width="80.7265625" style="1" customWidth="1"/>
    <col min="2309" max="2311" width="14.7265625" style="1" customWidth="1"/>
    <col min="2312" max="2563" width="11.453125" style="1"/>
    <col min="2564" max="2564" width="80.7265625" style="1" customWidth="1"/>
    <col min="2565" max="2567" width="14.7265625" style="1" customWidth="1"/>
    <col min="2568" max="2819" width="11.453125" style="1"/>
    <col min="2820" max="2820" width="80.7265625" style="1" customWidth="1"/>
    <col min="2821" max="2823" width="14.7265625" style="1" customWidth="1"/>
    <col min="2824" max="3075" width="11.453125" style="1"/>
    <col min="3076" max="3076" width="80.7265625" style="1" customWidth="1"/>
    <col min="3077" max="3079" width="14.7265625" style="1" customWidth="1"/>
    <col min="3080" max="3331" width="11.453125" style="1"/>
    <col min="3332" max="3332" width="80.7265625" style="1" customWidth="1"/>
    <col min="3333" max="3335" width="14.7265625" style="1" customWidth="1"/>
    <col min="3336" max="3587" width="11.453125" style="1"/>
    <col min="3588" max="3588" width="80.7265625" style="1" customWidth="1"/>
    <col min="3589" max="3591" width="14.7265625" style="1" customWidth="1"/>
    <col min="3592" max="3843" width="11.453125" style="1"/>
    <col min="3844" max="3844" width="80.7265625" style="1" customWidth="1"/>
    <col min="3845" max="3847" width="14.7265625" style="1" customWidth="1"/>
    <col min="3848" max="4099" width="11.453125" style="1"/>
    <col min="4100" max="4100" width="80.7265625" style="1" customWidth="1"/>
    <col min="4101" max="4103" width="14.7265625" style="1" customWidth="1"/>
    <col min="4104" max="4355" width="11.453125" style="1"/>
    <col min="4356" max="4356" width="80.7265625" style="1" customWidth="1"/>
    <col min="4357" max="4359" width="14.7265625" style="1" customWidth="1"/>
    <col min="4360" max="4611" width="11.453125" style="1"/>
    <col min="4612" max="4612" width="80.7265625" style="1" customWidth="1"/>
    <col min="4613" max="4615" width="14.7265625" style="1" customWidth="1"/>
    <col min="4616" max="4867" width="11.453125" style="1"/>
    <col min="4868" max="4868" width="80.7265625" style="1" customWidth="1"/>
    <col min="4869" max="4871" width="14.7265625" style="1" customWidth="1"/>
    <col min="4872" max="5123" width="11.453125" style="1"/>
    <col min="5124" max="5124" width="80.7265625" style="1" customWidth="1"/>
    <col min="5125" max="5127" width="14.7265625" style="1" customWidth="1"/>
    <col min="5128" max="5379" width="11.453125" style="1"/>
    <col min="5380" max="5380" width="80.7265625" style="1" customWidth="1"/>
    <col min="5381" max="5383" width="14.7265625" style="1" customWidth="1"/>
    <col min="5384" max="5635" width="11.453125" style="1"/>
    <col min="5636" max="5636" width="80.7265625" style="1" customWidth="1"/>
    <col min="5637" max="5639" width="14.7265625" style="1" customWidth="1"/>
    <col min="5640" max="5891" width="11.453125" style="1"/>
    <col min="5892" max="5892" width="80.7265625" style="1" customWidth="1"/>
    <col min="5893" max="5895" width="14.7265625" style="1" customWidth="1"/>
    <col min="5896" max="6147" width="11.453125" style="1"/>
    <col min="6148" max="6148" width="80.7265625" style="1" customWidth="1"/>
    <col min="6149" max="6151" width="14.7265625" style="1" customWidth="1"/>
    <col min="6152" max="6403" width="11.453125" style="1"/>
    <col min="6404" max="6404" width="80.7265625" style="1" customWidth="1"/>
    <col min="6405" max="6407" width="14.7265625" style="1" customWidth="1"/>
    <col min="6408" max="6659" width="11.453125" style="1"/>
    <col min="6660" max="6660" width="80.7265625" style="1" customWidth="1"/>
    <col min="6661" max="6663" width="14.7265625" style="1" customWidth="1"/>
    <col min="6664" max="6915" width="11.453125" style="1"/>
    <col min="6916" max="6916" width="80.7265625" style="1" customWidth="1"/>
    <col min="6917" max="6919" width="14.7265625" style="1" customWidth="1"/>
    <col min="6920" max="7171" width="11.453125" style="1"/>
    <col min="7172" max="7172" width="80.7265625" style="1" customWidth="1"/>
    <col min="7173" max="7175" width="14.7265625" style="1" customWidth="1"/>
    <col min="7176" max="7427" width="11.453125" style="1"/>
    <col min="7428" max="7428" width="80.7265625" style="1" customWidth="1"/>
    <col min="7429" max="7431" width="14.7265625" style="1" customWidth="1"/>
    <col min="7432" max="7683" width="11.453125" style="1"/>
    <col min="7684" max="7684" width="80.7265625" style="1" customWidth="1"/>
    <col min="7685" max="7687" width="14.7265625" style="1" customWidth="1"/>
    <col min="7688" max="7939" width="11.453125" style="1"/>
    <col min="7940" max="7940" width="80.7265625" style="1" customWidth="1"/>
    <col min="7941" max="7943" width="14.7265625" style="1" customWidth="1"/>
    <col min="7944" max="8195" width="11.453125" style="1"/>
    <col min="8196" max="8196" width="80.7265625" style="1" customWidth="1"/>
    <col min="8197" max="8199" width="14.7265625" style="1" customWidth="1"/>
    <col min="8200" max="8451" width="11.453125" style="1"/>
    <col min="8452" max="8452" width="80.7265625" style="1" customWidth="1"/>
    <col min="8453" max="8455" width="14.7265625" style="1" customWidth="1"/>
    <col min="8456" max="8707" width="11.453125" style="1"/>
    <col min="8708" max="8708" width="80.7265625" style="1" customWidth="1"/>
    <col min="8709" max="8711" width="14.7265625" style="1" customWidth="1"/>
    <col min="8712" max="8963" width="11.453125" style="1"/>
    <col min="8964" max="8964" width="80.7265625" style="1" customWidth="1"/>
    <col min="8965" max="8967" width="14.7265625" style="1" customWidth="1"/>
    <col min="8968" max="9219" width="11.453125" style="1"/>
    <col min="9220" max="9220" width="80.7265625" style="1" customWidth="1"/>
    <col min="9221" max="9223" width="14.7265625" style="1" customWidth="1"/>
    <col min="9224" max="9475" width="11.453125" style="1"/>
    <col min="9476" max="9476" width="80.7265625" style="1" customWidth="1"/>
    <col min="9477" max="9479" width="14.7265625" style="1" customWidth="1"/>
    <col min="9480" max="9731" width="11.453125" style="1"/>
    <col min="9732" max="9732" width="80.7265625" style="1" customWidth="1"/>
    <col min="9733" max="9735" width="14.7265625" style="1" customWidth="1"/>
    <col min="9736" max="9987" width="11.453125" style="1"/>
    <col min="9988" max="9988" width="80.7265625" style="1" customWidth="1"/>
    <col min="9989" max="9991" width="14.7265625" style="1" customWidth="1"/>
    <col min="9992" max="10243" width="11.453125" style="1"/>
    <col min="10244" max="10244" width="80.7265625" style="1" customWidth="1"/>
    <col min="10245" max="10247" width="14.7265625" style="1" customWidth="1"/>
    <col min="10248" max="10499" width="11.453125" style="1"/>
    <col min="10500" max="10500" width="80.7265625" style="1" customWidth="1"/>
    <col min="10501" max="10503" width="14.7265625" style="1" customWidth="1"/>
    <col min="10504" max="10755" width="11.453125" style="1"/>
    <col min="10756" max="10756" width="80.7265625" style="1" customWidth="1"/>
    <col min="10757" max="10759" width="14.7265625" style="1" customWidth="1"/>
    <col min="10760" max="11011" width="11.453125" style="1"/>
    <col min="11012" max="11012" width="80.7265625" style="1" customWidth="1"/>
    <col min="11013" max="11015" width="14.7265625" style="1" customWidth="1"/>
    <col min="11016" max="11267" width="11.453125" style="1"/>
    <col min="11268" max="11268" width="80.7265625" style="1" customWidth="1"/>
    <col min="11269" max="11271" width="14.7265625" style="1" customWidth="1"/>
    <col min="11272" max="11523" width="11.453125" style="1"/>
    <col min="11524" max="11524" width="80.7265625" style="1" customWidth="1"/>
    <col min="11525" max="11527" width="14.7265625" style="1" customWidth="1"/>
    <col min="11528" max="11779" width="11.453125" style="1"/>
    <col min="11780" max="11780" width="80.7265625" style="1" customWidth="1"/>
    <col min="11781" max="11783" width="14.7265625" style="1" customWidth="1"/>
    <col min="11784" max="12035" width="11.453125" style="1"/>
    <col min="12036" max="12036" width="80.7265625" style="1" customWidth="1"/>
    <col min="12037" max="12039" width="14.7265625" style="1" customWidth="1"/>
    <col min="12040" max="12291" width="11.453125" style="1"/>
    <col min="12292" max="12292" width="80.7265625" style="1" customWidth="1"/>
    <col min="12293" max="12295" width="14.7265625" style="1" customWidth="1"/>
    <col min="12296" max="12547" width="11.453125" style="1"/>
    <col min="12548" max="12548" width="80.7265625" style="1" customWidth="1"/>
    <col min="12549" max="12551" width="14.7265625" style="1" customWidth="1"/>
    <col min="12552" max="12803" width="11.453125" style="1"/>
    <col min="12804" max="12804" width="80.7265625" style="1" customWidth="1"/>
    <col min="12805" max="12807" width="14.7265625" style="1" customWidth="1"/>
    <col min="12808" max="13059" width="11.453125" style="1"/>
    <col min="13060" max="13060" width="80.7265625" style="1" customWidth="1"/>
    <col min="13061" max="13063" width="14.7265625" style="1" customWidth="1"/>
    <col min="13064" max="13315" width="11.453125" style="1"/>
    <col min="13316" max="13316" width="80.7265625" style="1" customWidth="1"/>
    <col min="13317" max="13319" width="14.7265625" style="1" customWidth="1"/>
    <col min="13320" max="13571" width="11.453125" style="1"/>
    <col min="13572" max="13572" width="80.7265625" style="1" customWidth="1"/>
    <col min="13573" max="13575" width="14.7265625" style="1" customWidth="1"/>
    <col min="13576" max="13827" width="11.453125" style="1"/>
    <col min="13828" max="13828" width="80.7265625" style="1" customWidth="1"/>
    <col min="13829" max="13831" width="14.7265625" style="1" customWidth="1"/>
    <col min="13832" max="14083" width="11.453125" style="1"/>
    <col min="14084" max="14084" width="80.7265625" style="1" customWidth="1"/>
    <col min="14085" max="14087" width="14.7265625" style="1" customWidth="1"/>
    <col min="14088" max="14339" width="11.453125" style="1"/>
    <col min="14340" max="14340" width="80.7265625" style="1" customWidth="1"/>
    <col min="14341" max="14343" width="14.7265625" style="1" customWidth="1"/>
    <col min="14344" max="14595" width="11.453125" style="1"/>
    <col min="14596" max="14596" width="80.7265625" style="1" customWidth="1"/>
    <col min="14597" max="14599" width="14.7265625" style="1" customWidth="1"/>
    <col min="14600" max="14851" width="11.453125" style="1"/>
    <col min="14852" max="14852" width="80.7265625" style="1" customWidth="1"/>
    <col min="14853" max="14855" width="14.7265625" style="1" customWidth="1"/>
    <col min="14856" max="15107" width="11.453125" style="1"/>
    <col min="15108" max="15108" width="80.7265625" style="1" customWidth="1"/>
    <col min="15109" max="15111" width="14.7265625" style="1" customWidth="1"/>
    <col min="15112" max="15363" width="11.453125" style="1"/>
    <col min="15364" max="15364" width="80.7265625" style="1" customWidth="1"/>
    <col min="15365" max="15367" width="14.7265625" style="1" customWidth="1"/>
    <col min="15368" max="15619" width="11.453125" style="1"/>
    <col min="15620" max="15620" width="80.7265625" style="1" customWidth="1"/>
    <col min="15621" max="15623" width="14.7265625" style="1" customWidth="1"/>
    <col min="15624" max="15875" width="11.453125" style="1"/>
    <col min="15876" max="15876" width="80.7265625" style="1" customWidth="1"/>
    <col min="15877" max="15879" width="14.7265625" style="1" customWidth="1"/>
    <col min="15880" max="16131" width="11.453125" style="1"/>
    <col min="16132" max="16132" width="80.7265625" style="1" customWidth="1"/>
    <col min="16133" max="16135" width="14.7265625" style="1" customWidth="1"/>
    <col min="16136" max="16384" width="11.453125" style="1"/>
  </cols>
  <sheetData>
    <row r="1" spans="1:10" ht="18" customHeight="1" x14ac:dyDescent="0.25">
      <c r="A1" s="93" t="s">
        <v>170</v>
      </c>
      <c r="B1" s="93"/>
      <c r="C1" s="93"/>
      <c r="D1" s="93"/>
      <c r="E1" s="93"/>
      <c r="G1" s="86" t="str">
        <f>Total!$G$1</f>
        <v>[NOM DE L'INSTITUT A COMPLETER]</v>
      </c>
      <c r="I1" s="4"/>
    </row>
    <row r="2" spans="1:10" ht="18" customHeight="1" x14ac:dyDescent="0.25">
      <c r="A2" s="5" t="s">
        <v>105</v>
      </c>
      <c r="B2" s="52" t="s">
        <v>106</v>
      </c>
      <c r="C2" s="6"/>
      <c r="D2" s="6"/>
      <c r="E2" s="6"/>
    </row>
    <row r="3" spans="1:10" ht="13.5" thickBot="1" x14ac:dyDescent="0.3"/>
    <row r="4" spans="1:10" ht="39" customHeight="1" thickTop="1" thickBot="1" x14ac:dyDescent="0.3">
      <c r="A4" s="8" t="s">
        <v>0</v>
      </c>
      <c r="B4" s="8" t="s">
        <v>1</v>
      </c>
      <c r="C4" s="53" t="s">
        <v>167</v>
      </c>
      <c r="D4" s="53" t="s">
        <v>168</v>
      </c>
      <c r="E4" s="53" t="s">
        <v>169</v>
      </c>
      <c r="G4" s="54" t="s">
        <v>139</v>
      </c>
      <c r="I4" s="11" t="s">
        <v>103</v>
      </c>
      <c r="J4" s="12" t="s">
        <v>104</v>
      </c>
    </row>
    <row r="5" spans="1:10" ht="12.75" customHeight="1" thickBot="1" x14ac:dyDescent="0.3">
      <c r="A5" s="13"/>
      <c r="B5" s="13"/>
      <c r="C5" s="13"/>
      <c r="D5" s="13"/>
      <c r="E5" s="13"/>
      <c r="G5" s="14"/>
    </row>
    <row r="6" spans="1:10" ht="15" customHeight="1" thickTop="1" thickBot="1" x14ac:dyDescent="0.3">
      <c r="A6" s="15" t="s">
        <v>5</v>
      </c>
      <c r="B6" s="15" t="s">
        <v>6</v>
      </c>
      <c r="C6" s="87">
        <f>SUM(C7:C10,C14,C19:C23)</f>
        <v>0</v>
      </c>
      <c r="D6" s="87">
        <f>SUM(D7:D10,D14,D19:D23)</f>
        <v>0</v>
      </c>
      <c r="E6" s="87">
        <f t="shared" ref="E6" si="0">SUM(E7:E10,E14,E19:E23)</f>
        <v>0</v>
      </c>
      <c r="F6" s="17"/>
      <c r="G6" s="18"/>
      <c r="H6" s="17"/>
      <c r="I6" s="19" t="e">
        <f>+E6/VLOOKUP($B$2,Tableau1[[Formation]:[Total apprenants]],4,FALSE)</f>
        <v>#N/A</v>
      </c>
      <c r="J6" s="20" t="e">
        <f>+E6/$E$42</f>
        <v>#DIV/0!</v>
      </c>
    </row>
    <row r="7" spans="1:10" ht="12.75" customHeight="1" thickTop="1" x14ac:dyDescent="0.25">
      <c r="A7" s="21">
        <v>621</v>
      </c>
      <c r="B7" s="22" t="s">
        <v>7</v>
      </c>
      <c r="C7" s="88"/>
      <c r="D7" s="88"/>
      <c r="E7" s="88"/>
      <c r="G7" s="23"/>
      <c r="I7" s="24" t="e">
        <f>+E7/VLOOKUP($B$2,Tableau1[[Formation]:[Total apprenants]],4,FALSE)</f>
        <v>#N/A</v>
      </c>
      <c r="J7" s="25" t="e">
        <f t="shared" ref="J7:J42" si="1">+E7/$E$42</f>
        <v>#DIV/0!</v>
      </c>
    </row>
    <row r="8" spans="1:10" ht="12.75" customHeight="1" x14ac:dyDescent="0.25">
      <c r="A8" s="21">
        <v>631</v>
      </c>
      <c r="B8" s="22" t="s">
        <v>8</v>
      </c>
      <c r="C8" s="88"/>
      <c r="D8" s="88"/>
      <c r="E8" s="88"/>
      <c r="G8" s="23"/>
      <c r="I8" s="24" t="e">
        <f>+E8/VLOOKUP($B$2,Tableau1[[Formation]:[Total apprenants]],4,FALSE)</f>
        <v>#N/A</v>
      </c>
      <c r="J8" s="25" t="e">
        <f t="shared" si="1"/>
        <v>#DIV/0!</v>
      </c>
    </row>
    <row r="9" spans="1:10" ht="12.75" customHeight="1" x14ac:dyDescent="0.25">
      <c r="A9" s="21">
        <v>633</v>
      </c>
      <c r="B9" s="22" t="s">
        <v>9</v>
      </c>
      <c r="C9" s="88"/>
      <c r="D9" s="88"/>
      <c r="E9" s="88"/>
      <c r="G9" s="23"/>
      <c r="I9" s="24" t="e">
        <f>+E9/VLOOKUP($B$2,Tableau1[[Formation]:[Total apprenants]],4,FALSE)</f>
        <v>#N/A</v>
      </c>
      <c r="J9" s="25" t="e">
        <f t="shared" si="1"/>
        <v>#DIV/0!</v>
      </c>
    </row>
    <row r="10" spans="1:10" ht="12.75" customHeight="1" x14ac:dyDescent="0.25">
      <c r="A10" s="21">
        <v>641</v>
      </c>
      <c r="B10" s="26" t="s">
        <v>10</v>
      </c>
      <c r="C10" s="88"/>
      <c r="D10" s="88"/>
      <c r="E10" s="88"/>
      <c r="G10" s="23"/>
      <c r="I10" s="24" t="e">
        <f>+E10/VLOOKUP($B$2,Tableau1[[Formation]:[Total apprenants]],4,FALSE)</f>
        <v>#N/A</v>
      </c>
      <c r="J10" s="25" t="e">
        <f t="shared" si="1"/>
        <v>#DIV/0!</v>
      </c>
    </row>
    <row r="11" spans="1:10" ht="12.75" customHeight="1" x14ac:dyDescent="0.25">
      <c r="A11" s="21">
        <v>6411</v>
      </c>
      <c r="B11" s="22" t="s">
        <v>11</v>
      </c>
      <c r="C11" s="88"/>
      <c r="D11" s="88"/>
      <c r="E11" s="88"/>
      <c r="G11" s="23"/>
      <c r="I11" s="24" t="e">
        <f>+E11/VLOOKUP($B$2,Tableau1[[Formation]:[Total apprenants]],4,FALSE)</f>
        <v>#N/A</v>
      </c>
      <c r="J11" s="25" t="e">
        <f t="shared" si="1"/>
        <v>#DIV/0!</v>
      </c>
    </row>
    <row r="12" spans="1:10" ht="12.75" customHeight="1" x14ac:dyDescent="0.25">
      <c r="A12" s="21">
        <v>6413</v>
      </c>
      <c r="B12" s="26" t="s">
        <v>12</v>
      </c>
      <c r="C12" s="88"/>
      <c r="D12" s="88"/>
      <c r="E12" s="88"/>
      <c r="G12" s="23"/>
      <c r="I12" s="24" t="e">
        <f>+E12/VLOOKUP($B$2,Tableau1[[Formation]:[Total apprenants]],4,FALSE)</f>
        <v>#N/A</v>
      </c>
      <c r="J12" s="25" t="e">
        <f t="shared" si="1"/>
        <v>#DIV/0!</v>
      </c>
    </row>
    <row r="13" spans="1:10" ht="12.75" customHeight="1" x14ac:dyDescent="0.25">
      <c r="A13" s="21">
        <v>6415</v>
      </c>
      <c r="B13" s="27" t="s">
        <v>13</v>
      </c>
      <c r="C13" s="88"/>
      <c r="D13" s="88"/>
      <c r="E13" s="88"/>
      <c r="G13" s="23"/>
      <c r="I13" s="24" t="e">
        <f>+E13/VLOOKUP($B$2,Tableau1[[Formation]:[Total apprenants]],4,FALSE)</f>
        <v>#N/A</v>
      </c>
      <c r="J13" s="25" t="e">
        <f t="shared" si="1"/>
        <v>#DIV/0!</v>
      </c>
    </row>
    <row r="14" spans="1:10" ht="12.75" customHeight="1" x14ac:dyDescent="0.25">
      <c r="A14" s="21">
        <v>642</v>
      </c>
      <c r="B14" s="28" t="s">
        <v>14</v>
      </c>
      <c r="C14" s="88"/>
      <c r="D14" s="88"/>
      <c r="E14" s="88"/>
      <c r="G14" s="23"/>
      <c r="I14" s="24" t="e">
        <f>+E14/VLOOKUP($B$2,Tableau1[[Formation]:[Total apprenants]],4,FALSE)</f>
        <v>#N/A</v>
      </c>
      <c r="J14" s="25" t="e">
        <f t="shared" si="1"/>
        <v>#DIV/0!</v>
      </c>
    </row>
    <row r="15" spans="1:10" s="2" customFormat="1" ht="12.75" customHeight="1" x14ac:dyDescent="0.25">
      <c r="A15" s="21">
        <v>6421</v>
      </c>
      <c r="B15" s="28" t="s">
        <v>15</v>
      </c>
      <c r="C15" s="89"/>
      <c r="D15" s="89"/>
      <c r="E15" s="89"/>
      <c r="F15" s="27"/>
      <c r="G15" s="23"/>
      <c r="H15" s="29"/>
      <c r="I15" s="24" t="e">
        <f>+E15/VLOOKUP($B$2,Tableau1[[Formation]:[Total apprenants]],4,FALSE)</f>
        <v>#N/A</v>
      </c>
      <c r="J15" s="25" t="e">
        <f t="shared" si="1"/>
        <v>#DIV/0!</v>
      </c>
    </row>
    <row r="16" spans="1:10" ht="12.75" customHeight="1" x14ac:dyDescent="0.25">
      <c r="A16" s="21">
        <v>6422</v>
      </c>
      <c r="B16" s="28" t="s">
        <v>16</v>
      </c>
      <c r="C16" s="89"/>
      <c r="D16" s="89"/>
      <c r="E16" s="89"/>
      <c r="F16" s="27"/>
      <c r="G16" s="23"/>
      <c r="H16" s="29"/>
      <c r="I16" s="81" t="e">
        <f>+E16/VLOOKUP($B$2,Tableau1[[Formation]:[Total apprenants]],4,FALSE)</f>
        <v>#N/A</v>
      </c>
      <c r="J16" s="82" t="e">
        <f t="shared" si="1"/>
        <v>#DIV/0!</v>
      </c>
    </row>
    <row r="17" spans="1:10" ht="12.75" customHeight="1" x14ac:dyDescent="0.25">
      <c r="A17" s="21">
        <v>6423</v>
      </c>
      <c r="B17" s="28" t="s">
        <v>17</v>
      </c>
      <c r="C17" s="89"/>
      <c r="D17" s="89"/>
      <c r="E17" s="89"/>
      <c r="F17" s="27"/>
      <c r="G17" s="23"/>
      <c r="H17" s="29"/>
      <c r="I17" s="81" t="e">
        <f>+E17/VLOOKUP($B$2,Tableau1[[Formation]:[Total apprenants]],4,FALSE)</f>
        <v>#N/A</v>
      </c>
      <c r="J17" s="82" t="e">
        <f t="shared" si="1"/>
        <v>#DIV/0!</v>
      </c>
    </row>
    <row r="18" spans="1:10" ht="12.75" customHeight="1" x14ac:dyDescent="0.25">
      <c r="A18" s="21">
        <v>6425</v>
      </c>
      <c r="B18" s="22" t="s">
        <v>18</v>
      </c>
      <c r="C18" s="88"/>
      <c r="D18" s="88"/>
      <c r="E18" s="88"/>
      <c r="G18" s="23"/>
      <c r="I18" s="81" t="e">
        <f>+E18/VLOOKUP($B$2,Tableau1[[Formation]:[Total apprenants]],4,FALSE)</f>
        <v>#N/A</v>
      </c>
      <c r="J18" s="82" t="e">
        <f t="shared" si="1"/>
        <v>#DIV/0!</v>
      </c>
    </row>
    <row r="19" spans="1:10" ht="12.75" customHeight="1" x14ac:dyDescent="0.25">
      <c r="A19" s="21">
        <v>6451</v>
      </c>
      <c r="B19" s="22" t="s">
        <v>19</v>
      </c>
      <c r="C19" s="88"/>
      <c r="D19" s="88"/>
      <c r="E19" s="88"/>
      <c r="G19" s="23"/>
      <c r="I19" s="81" t="e">
        <f>+E19/VLOOKUP($B$2,Tableau1[[Formation]:[Total apprenants]],4,FALSE)</f>
        <v>#N/A</v>
      </c>
      <c r="J19" s="82" t="e">
        <f t="shared" si="1"/>
        <v>#DIV/0!</v>
      </c>
    </row>
    <row r="20" spans="1:10" ht="12.75" customHeight="1" x14ac:dyDescent="0.25">
      <c r="A20" s="21">
        <v>6452</v>
      </c>
      <c r="B20" s="22" t="s">
        <v>20</v>
      </c>
      <c r="C20" s="88"/>
      <c r="D20" s="88"/>
      <c r="E20" s="88"/>
      <c r="G20" s="23"/>
      <c r="I20" s="81" t="e">
        <f>+E20/VLOOKUP($B$2,Tableau1[[Formation]:[Total apprenants]],4,FALSE)</f>
        <v>#N/A</v>
      </c>
      <c r="J20" s="82" t="e">
        <f t="shared" si="1"/>
        <v>#DIV/0!</v>
      </c>
    </row>
    <row r="21" spans="1:10" ht="12.75" customHeight="1" x14ac:dyDescent="0.25">
      <c r="A21" s="21">
        <v>6471</v>
      </c>
      <c r="B21" s="22" t="s">
        <v>21</v>
      </c>
      <c r="C21" s="88"/>
      <c r="D21" s="88"/>
      <c r="E21" s="88"/>
      <c r="G21" s="23"/>
      <c r="I21" s="81" t="e">
        <f>+E21/VLOOKUP($B$2,Tableau1[[Formation]:[Total apprenants]],4,FALSE)</f>
        <v>#N/A</v>
      </c>
      <c r="J21" s="82" t="e">
        <f t="shared" si="1"/>
        <v>#DIV/0!</v>
      </c>
    </row>
    <row r="22" spans="1:10" ht="12.75" customHeight="1" x14ac:dyDescent="0.25">
      <c r="A22" s="21">
        <v>6472</v>
      </c>
      <c r="B22" s="22" t="s">
        <v>22</v>
      </c>
      <c r="C22" s="88"/>
      <c r="D22" s="88"/>
      <c r="E22" s="88"/>
      <c r="G22" s="23"/>
      <c r="I22" s="81" t="e">
        <f>+E22/VLOOKUP($B$2,Tableau1[[Formation]:[Total apprenants]],4,FALSE)</f>
        <v>#N/A</v>
      </c>
      <c r="J22" s="82" t="e">
        <f t="shared" si="1"/>
        <v>#DIV/0!</v>
      </c>
    </row>
    <row r="23" spans="1:10" ht="12.75" customHeight="1" x14ac:dyDescent="0.25">
      <c r="A23" s="21">
        <v>648</v>
      </c>
      <c r="B23" s="22" t="s">
        <v>23</v>
      </c>
      <c r="C23" s="88"/>
      <c r="D23" s="88"/>
      <c r="E23" s="88"/>
      <c r="G23" s="23"/>
      <c r="I23" s="81" t="e">
        <f>+E23/VLOOKUP($B$2,Tableau1[[Formation]:[Total apprenants]],4,FALSE)</f>
        <v>#N/A</v>
      </c>
      <c r="J23" s="82" t="e">
        <f t="shared" si="1"/>
        <v>#DIV/0!</v>
      </c>
    </row>
    <row r="24" spans="1:10" ht="12.75" customHeight="1" thickBot="1" x14ac:dyDescent="0.3">
      <c r="A24" s="21"/>
      <c r="B24" s="22"/>
      <c r="C24" s="90"/>
      <c r="D24" s="90"/>
      <c r="E24" s="90"/>
      <c r="G24" s="23"/>
      <c r="I24" s="81" t="e">
        <f>+E24/VLOOKUP($B$2,Tableau1[[Formation]:[Total apprenants]],4,FALSE)</f>
        <v>#N/A</v>
      </c>
      <c r="J24" s="82" t="e">
        <f t="shared" si="1"/>
        <v>#DIV/0!</v>
      </c>
    </row>
    <row r="25" spans="1:10" ht="15" customHeight="1" thickTop="1" thickBot="1" x14ac:dyDescent="0.3">
      <c r="A25" s="15" t="s">
        <v>24</v>
      </c>
      <c r="B25" s="15" t="s">
        <v>25</v>
      </c>
      <c r="C25" s="87">
        <f>SUM(C26:C40)</f>
        <v>0</v>
      </c>
      <c r="D25" s="87">
        <f t="shared" ref="D25:E25" si="2">SUM(D26:D40)</f>
        <v>0</v>
      </c>
      <c r="E25" s="87">
        <f t="shared" si="2"/>
        <v>0</v>
      </c>
      <c r="F25" s="17"/>
      <c r="G25" s="18"/>
      <c r="H25" s="17"/>
      <c r="I25" s="79" t="e">
        <f>+E25/VLOOKUP($B$2,Tableau1[[Formation]:[Total apprenants]],4,FALSE)</f>
        <v>#N/A</v>
      </c>
      <c r="J25" s="80" t="e">
        <f t="shared" si="1"/>
        <v>#DIV/0!</v>
      </c>
    </row>
    <row r="26" spans="1:10" ht="12.75" customHeight="1" thickTop="1" x14ac:dyDescent="0.25">
      <c r="A26" s="21">
        <v>601</v>
      </c>
      <c r="B26" s="22" t="s">
        <v>26</v>
      </c>
      <c r="C26" s="88"/>
      <c r="D26" s="88"/>
      <c r="E26" s="88"/>
      <c r="G26" s="23"/>
      <c r="I26" s="81" t="e">
        <f>+E26/VLOOKUP($B$2,Tableau1[[Formation]:[Total apprenants]],4,FALSE)</f>
        <v>#N/A</v>
      </c>
      <c r="J26" s="82" t="e">
        <f t="shared" si="1"/>
        <v>#DIV/0!</v>
      </c>
    </row>
    <row r="27" spans="1:10" ht="12.75" customHeight="1" x14ac:dyDescent="0.25">
      <c r="A27" s="21">
        <v>602</v>
      </c>
      <c r="B27" s="22" t="s">
        <v>27</v>
      </c>
      <c r="C27" s="88"/>
      <c r="D27" s="88"/>
      <c r="E27" s="88"/>
      <c r="G27" s="23"/>
      <c r="I27" s="81" t="e">
        <f>+E27/VLOOKUP($B$2,Tableau1[[Formation]:[Total apprenants]],4,FALSE)</f>
        <v>#N/A</v>
      </c>
      <c r="J27" s="82" t="e">
        <f t="shared" si="1"/>
        <v>#DIV/0!</v>
      </c>
    </row>
    <row r="28" spans="1:10" ht="12.75" customHeight="1" x14ac:dyDescent="0.25">
      <c r="A28" s="21">
        <v>603</v>
      </c>
      <c r="B28" s="22" t="s">
        <v>28</v>
      </c>
      <c r="C28" s="88"/>
      <c r="D28" s="88"/>
      <c r="E28" s="88"/>
      <c r="G28" s="23"/>
      <c r="I28" s="81" t="e">
        <f>+E28/VLOOKUP($B$2,Tableau1[[Formation]:[Total apprenants]],4,FALSE)</f>
        <v>#N/A</v>
      </c>
      <c r="J28" s="82" t="e">
        <f t="shared" si="1"/>
        <v>#DIV/0!</v>
      </c>
    </row>
    <row r="29" spans="1:10" ht="12.75" customHeight="1" x14ac:dyDescent="0.25">
      <c r="A29" s="21">
        <v>606</v>
      </c>
      <c r="B29" s="22" t="s">
        <v>29</v>
      </c>
      <c r="C29" s="88"/>
      <c r="D29" s="88"/>
      <c r="E29" s="88"/>
      <c r="G29" s="23"/>
      <c r="I29" s="81" t="e">
        <f>+E29/VLOOKUP($B$2,Tableau1[[Formation]:[Total apprenants]],4,FALSE)</f>
        <v>#N/A</v>
      </c>
      <c r="J29" s="82" t="e">
        <f t="shared" si="1"/>
        <v>#DIV/0!</v>
      </c>
    </row>
    <row r="30" spans="1:10" ht="12.75" customHeight="1" x14ac:dyDescent="0.25">
      <c r="A30" s="21">
        <v>607</v>
      </c>
      <c r="B30" s="22" t="s">
        <v>30</v>
      </c>
      <c r="C30" s="88"/>
      <c r="D30" s="88"/>
      <c r="E30" s="88"/>
      <c r="G30" s="23"/>
      <c r="I30" s="81" t="e">
        <f>+E30/VLOOKUP($B$2,Tableau1[[Formation]:[Total apprenants]],4,FALSE)</f>
        <v>#N/A</v>
      </c>
      <c r="J30" s="82" t="e">
        <f t="shared" si="1"/>
        <v>#DIV/0!</v>
      </c>
    </row>
    <row r="31" spans="1:10" ht="12.75" customHeight="1" x14ac:dyDescent="0.25">
      <c r="A31" s="21">
        <v>61</v>
      </c>
      <c r="B31" s="22" t="s">
        <v>31</v>
      </c>
      <c r="C31" s="88"/>
      <c r="D31" s="88"/>
      <c r="E31" s="88"/>
      <c r="G31" s="23"/>
      <c r="I31" s="81" t="e">
        <f>+E31/VLOOKUP($B$2,Tableau1[[Formation]:[Total apprenants]],4,FALSE)</f>
        <v>#N/A</v>
      </c>
      <c r="J31" s="82" t="e">
        <f t="shared" si="1"/>
        <v>#DIV/0!</v>
      </c>
    </row>
    <row r="32" spans="1:10" ht="12.75" customHeight="1" x14ac:dyDescent="0.25">
      <c r="A32" s="21">
        <v>62</v>
      </c>
      <c r="B32" s="22" t="s">
        <v>32</v>
      </c>
      <c r="C32" s="88"/>
      <c r="D32" s="88"/>
      <c r="E32" s="88"/>
      <c r="G32" s="23"/>
      <c r="I32" s="81" t="e">
        <f>+E32/VLOOKUP($B$2,Tableau1[[Formation]:[Total apprenants]],4,FALSE)</f>
        <v>#N/A</v>
      </c>
      <c r="J32" s="82" t="e">
        <f t="shared" si="1"/>
        <v>#DIV/0!</v>
      </c>
    </row>
    <row r="33" spans="1:10" ht="12.75" customHeight="1" x14ac:dyDescent="0.25">
      <c r="A33" s="21">
        <v>63</v>
      </c>
      <c r="B33" s="22" t="s">
        <v>33</v>
      </c>
      <c r="C33" s="88"/>
      <c r="D33" s="88"/>
      <c r="E33" s="88"/>
      <c r="G33" s="23"/>
      <c r="I33" s="81" t="e">
        <f>+E33/VLOOKUP($B$2,Tableau1[[Formation]:[Total apprenants]],4,FALSE)</f>
        <v>#N/A</v>
      </c>
      <c r="J33" s="82" t="e">
        <f t="shared" si="1"/>
        <v>#DIV/0!</v>
      </c>
    </row>
    <row r="34" spans="1:10" ht="12.75" customHeight="1" x14ac:dyDescent="0.25">
      <c r="A34" s="21">
        <v>65</v>
      </c>
      <c r="B34" s="22" t="s">
        <v>34</v>
      </c>
      <c r="C34" s="88"/>
      <c r="D34" s="88"/>
      <c r="E34" s="88"/>
      <c r="G34" s="23"/>
      <c r="I34" s="81" t="e">
        <f>+E34/VLOOKUP($B$2,Tableau1[[Formation]:[Total apprenants]],4,FALSE)</f>
        <v>#N/A</v>
      </c>
      <c r="J34" s="82" t="e">
        <f t="shared" si="1"/>
        <v>#DIV/0!</v>
      </c>
    </row>
    <row r="35" spans="1:10" ht="12.75" customHeight="1" x14ac:dyDescent="0.25">
      <c r="A35" s="21">
        <v>66</v>
      </c>
      <c r="B35" s="22" t="s">
        <v>35</v>
      </c>
      <c r="C35" s="88"/>
      <c r="D35" s="88"/>
      <c r="E35" s="88"/>
      <c r="G35" s="23"/>
      <c r="I35" s="81" t="e">
        <f>+E35/VLOOKUP($B$2,Tableau1[[Formation]:[Total apprenants]],4,FALSE)</f>
        <v>#N/A</v>
      </c>
      <c r="J35" s="82" t="e">
        <f t="shared" si="1"/>
        <v>#DIV/0!</v>
      </c>
    </row>
    <row r="36" spans="1:10" ht="12.75" customHeight="1" x14ac:dyDescent="0.25">
      <c r="A36" s="21">
        <v>67</v>
      </c>
      <c r="B36" s="22" t="s">
        <v>36</v>
      </c>
      <c r="C36" s="88"/>
      <c r="D36" s="88"/>
      <c r="E36" s="88"/>
      <c r="G36" s="23"/>
      <c r="I36" s="81" t="e">
        <f>+E36/VLOOKUP($B$2,Tableau1[[Formation]:[Total apprenants]],4,FALSE)</f>
        <v>#N/A</v>
      </c>
      <c r="J36" s="82" t="e">
        <f t="shared" si="1"/>
        <v>#DIV/0!</v>
      </c>
    </row>
    <row r="37" spans="1:10" ht="12.75" customHeight="1" x14ac:dyDescent="0.25">
      <c r="A37" s="21"/>
      <c r="B37" s="30" t="s">
        <v>37</v>
      </c>
      <c r="C37" s="88"/>
      <c r="D37" s="88"/>
      <c r="E37" s="88"/>
      <c r="G37" s="23"/>
      <c r="I37" s="81" t="e">
        <f>+E37/VLOOKUP($B$2,Tableau1[[Formation]:[Total apprenants]],4,FALSE)</f>
        <v>#N/A</v>
      </c>
      <c r="J37" s="82" t="e">
        <f t="shared" si="1"/>
        <v>#DIV/0!</v>
      </c>
    </row>
    <row r="38" spans="1:10" ht="12.75" customHeight="1" x14ac:dyDescent="0.25">
      <c r="A38" s="21">
        <v>68</v>
      </c>
      <c r="B38" s="22" t="s">
        <v>38</v>
      </c>
      <c r="C38" s="88"/>
      <c r="D38" s="88"/>
      <c r="E38" s="88"/>
      <c r="G38" s="23"/>
      <c r="I38" s="81" t="e">
        <f>+E38/VLOOKUP($B$2,Tableau1[[Formation]:[Total apprenants]],4,FALSE)</f>
        <v>#N/A</v>
      </c>
      <c r="J38" s="82" t="e">
        <f t="shared" si="1"/>
        <v>#DIV/0!</v>
      </c>
    </row>
    <row r="39" spans="1:10" ht="12.75" customHeight="1" x14ac:dyDescent="0.25">
      <c r="A39" s="21">
        <v>709</v>
      </c>
      <c r="B39" s="22" t="s">
        <v>39</v>
      </c>
      <c r="C39" s="88"/>
      <c r="D39" s="88"/>
      <c r="E39" s="88"/>
      <c r="G39" s="23"/>
      <c r="I39" s="81" t="e">
        <f>+E39/VLOOKUP($B$2,Tableau1[[Formation]:[Total apprenants]],4,FALSE)</f>
        <v>#N/A</v>
      </c>
      <c r="J39" s="82" t="e">
        <f t="shared" si="1"/>
        <v>#DIV/0!</v>
      </c>
    </row>
    <row r="40" spans="1:10" ht="12.75" customHeight="1" x14ac:dyDescent="0.25">
      <c r="A40" s="21">
        <v>71</v>
      </c>
      <c r="B40" s="22" t="s">
        <v>40</v>
      </c>
      <c r="C40" s="88"/>
      <c r="D40" s="88"/>
      <c r="E40" s="88"/>
      <c r="G40" s="23"/>
      <c r="I40" s="81" t="e">
        <f>+E40/VLOOKUP($B$2,Tableau1[[Formation]:[Total apprenants]],4,FALSE)</f>
        <v>#N/A</v>
      </c>
      <c r="J40" s="82" t="e">
        <f t="shared" si="1"/>
        <v>#DIV/0!</v>
      </c>
    </row>
    <row r="41" spans="1:10" ht="12.75" customHeight="1" thickBot="1" x14ac:dyDescent="0.3">
      <c r="A41" s="31"/>
      <c r="B41" s="22"/>
      <c r="C41" s="90"/>
      <c r="D41" s="90"/>
      <c r="E41" s="90"/>
      <c r="G41" s="23"/>
      <c r="I41" s="81" t="e">
        <f>+E41/VLOOKUP($B$2,Tableau1[[Formation]:[Total apprenants]],4,FALSE)</f>
        <v>#N/A</v>
      </c>
      <c r="J41" s="82" t="e">
        <f t="shared" si="1"/>
        <v>#DIV/0!</v>
      </c>
    </row>
    <row r="42" spans="1:10" ht="15" customHeight="1" thickTop="1" thickBot="1" x14ac:dyDescent="0.3">
      <c r="A42" s="32"/>
      <c r="B42" s="33" t="s">
        <v>41</v>
      </c>
      <c r="C42" s="91">
        <f>+C6+C25</f>
        <v>0</v>
      </c>
      <c r="D42" s="91">
        <f t="shared" ref="D42:E42" si="3">+D6+D25</f>
        <v>0</v>
      </c>
      <c r="E42" s="91">
        <f t="shared" si="3"/>
        <v>0</v>
      </c>
      <c r="F42" s="17"/>
      <c r="G42" s="18"/>
      <c r="H42" s="17"/>
      <c r="I42" s="79" t="e">
        <f>+E42/VLOOKUP($B$2,Tableau1[[Formation]:[Total apprenants]],4,FALSE)</f>
        <v>#N/A</v>
      </c>
      <c r="J42" s="80" t="e">
        <f t="shared" si="1"/>
        <v>#DIV/0!</v>
      </c>
    </row>
    <row r="43" spans="1:10" ht="18" customHeight="1" thickTop="1" thickBot="1" x14ac:dyDescent="0.3">
      <c r="A43" s="32"/>
      <c r="B43" s="33" t="s">
        <v>151</v>
      </c>
      <c r="C43" s="87"/>
      <c r="D43" s="16"/>
      <c r="E43" s="16"/>
      <c r="F43" s="17"/>
      <c r="G43" s="18"/>
      <c r="H43" s="17"/>
      <c r="I43" s="79" t="e">
        <f>+E43/VLOOKUP($B$2,Tableau1[[Formation]:[Total apprenants]],4,FALSE)</f>
        <v>#N/A</v>
      </c>
      <c r="J43" s="17"/>
    </row>
    <row r="44" spans="1:10" ht="15" customHeight="1" thickTop="1" thickBot="1" x14ac:dyDescent="0.3">
      <c r="A44" s="32"/>
      <c r="B44" s="33" t="s">
        <v>42</v>
      </c>
      <c r="C44" s="87"/>
      <c r="D44" s="16"/>
      <c r="E44" s="16"/>
      <c r="F44" s="17"/>
      <c r="G44" s="34"/>
      <c r="H44" s="17"/>
      <c r="I44" s="79" t="e">
        <f>+E44/VLOOKUP($B$2,Tableau1[[Formation]:[Total apprenants]],4,FALSE)</f>
        <v>#N/A</v>
      </c>
      <c r="J44" s="17"/>
    </row>
    <row r="45" spans="1:10" ht="15" customHeight="1" thickTop="1" x14ac:dyDescent="0.25">
      <c r="A45" s="35"/>
      <c r="B45" s="36"/>
    </row>
    <row r="46" spans="1:10" ht="15" customHeight="1" x14ac:dyDescent="0.25">
      <c r="A46" s="37" t="s">
        <v>152</v>
      </c>
      <c r="B46" s="36"/>
    </row>
    <row r="47" spans="1:10" ht="15.75" customHeight="1" x14ac:dyDescent="0.25">
      <c r="A47" s="35"/>
      <c r="B47" s="38"/>
    </row>
    <row r="48" spans="1:10" ht="13.5" thickBot="1" x14ac:dyDescent="0.3"/>
    <row r="49" spans="1:10" ht="25.5" customHeight="1" thickTop="1" thickBot="1" x14ac:dyDescent="0.3">
      <c r="A49" s="39" t="s">
        <v>0</v>
      </c>
      <c r="B49" s="39" t="s">
        <v>1</v>
      </c>
      <c r="C49" s="53" t="s">
        <v>2</v>
      </c>
      <c r="D49" s="53" t="s">
        <v>3</v>
      </c>
      <c r="E49" s="53" t="s">
        <v>4</v>
      </c>
      <c r="G49" s="54" t="s">
        <v>139</v>
      </c>
      <c r="I49" s="11" t="s">
        <v>103</v>
      </c>
      <c r="J49" s="12" t="s">
        <v>104</v>
      </c>
    </row>
    <row r="50" spans="1:10" ht="12.75" customHeight="1" thickBot="1" x14ac:dyDescent="0.3">
      <c r="A50" s="13"/>
      <c r="B50" s="13"/>
      <c r="C50" s="13"/>
      <c r="D50" s="13"/>
      <c r="E50" s="13"/>
      <c r="G50" s="23"/>
    </row>
    <row r="51" spans="1:10" ht="15" customHeight="1" thickTop="1" thickBot="1" x14ac:dyDescent="0.3">
      <c r="A51" s="15" t="s">
        <v>5</v>
      </c>
      <c r="B51" s="15" t="s">
        <v>43</v>
      </c>
      <c r="C51" s="87">
        <f>SUM(C52:C54)</f>
        <v>0</v>
      </c>
      <c r="D51" s="87">
        <f t="shared" ref="D51:E51" si="4">SUM(D52:D54)</f>
        <v>0</v>
      </c>
      <c r="E51" s="87">
        <f t="shared" si="4"/>
        <v>0</v>
      </c>
      <c r="F51" s="17"/>
      <c r="G51" s="18"/>
      <c r="H51" s="17"/>
      <c r="I51" s="79" t="e">
        <f>+E51/VLOOKUP($B$2,Tableau1[[Formation]:[Total apprenants]],4,FALSE)</f>
        <v>#N/A</v>
      </c>
      <c r="J51" s="80" t="e">
        <f>+E51/$E$72</f>
        <v>#DIV/0!</v>
      </c>
    </row>
    <row r="52" spans="1:10" ht="12.75" customHeight="1" thickTop="1" x14ac:dyDescent="0.25">
      <c r="A52" s="40">
        <v>7061</v>
      </c>
      <c r="B52" s="26" t="s">
        <v>44</v>
      </c>
      <c r="C52" s="88"/>
      <c r="D52" s="88"/>
      <c r="E52" s="88"/>
      <c r="G52" s="23"/>
      <c r="I52" s="81" t="e">
        <f>+E52/VLOOKUP($B$2,Tableau1[[Formation]:[Total apprenants]],4,FALSE)</f>
        <v>#N/A</v>
      </c>
      <c r="J52" s="82" t="e">
        <f t="shared" ref="J52:J72" si="5">+E52/$E$72</f>
        <v>#DIV/0!</v>
      </c>
    </row>
    <row r="53" spans="1:10" ht="12.75" customHeight="1" x14ac:dyDescent="0.25">
      <c r="A53" s="40">
        <v>7063</v>
      </c>
      <c r="B53" s="26" t="s">
        <v>45</v>
      </c>
      <c r="C53" s="88"/>
      <c r="D53" s="88"/>
      <c r="E53" s="88"/>
      <c r="G53" s="23"/>
      <c r="I53" s="81" t="e">
        <f>+E53/VLOOKUP($B$2,Tableau1[[Formation]:[Total apprenants]],4,FALSE)</f>
        <v>#N/A</v>
      </c>
      <c r="J53" s="82" t="e">
        <f t="shared" si="5"/>
        <v>#DIV/0!</v>
      </c>
    </row>
    <row r="54" spans="1:10" ht="12.75" customHeight="1" x14ac:dyDescent="0.25">
      <c r="A54" s="40">
        <v>7471</v>
      </c>
      <c r="B54" s="26" t="s">
        <v>46</v>
      </c>
      <c r="C54" s="88"/>
      <c r="D54" s="88"/>
      <c r="E54" s="88"/>
      <c r="G54" s="23"/>
      <c r="I54" s="81" t="e">
        <f>+E54/VLOOKUP($B$2,Tableau1[[Formation]:[Total apprenants]],4,FALSE)</f>
        <v>#N/A</v>
      </c>
      <c r="J54" s="82" t="e">
        <f t="shared" si="5"/>
        <v>#DIV/0!</v>
      </c>
    </row>
    <row r="55" spans="1:10" ht="12.75" customHeight="1" thickBot="1" x14ac:dyDescent="0.3">
      <c r="A55" s="40"/>
      <c r="B55" s="41"/>
      <c r="C55" s="88"/>
      <c r="D55" s="88"/>
      <c r="E55" s="88"/>
      <c r="G55" s="23"/>
      <c r="I55" s="81" t="e">
        <f>+E55/VLOOKUP($B$2,Tableau1[[Formation]:[Total apprenants]],4,FALSE)</f>
        <v>#N/A</v>
      </c>
      <c r="J55" s="82" t="e">
        <f t="shared" si="5"/>
        <v>#DIV/0!</v>
      </c>
    </row>
    <row r="56" spans="1:10" ht="15" customHeight="1" thickTop="1" thickBot="1" x14ac:dyDescent="0.3">
      <c r="A56" s="15" t="s">
        <v>24</v>
      </c>
      <c r="B56" s="15" t="s">
        <v>47</v>
      </c>
      <c r="C56" s="87">
        <f>SUM(C57:C63,C66:C71)</f>
        <v>0</v>
      </c>
      <c r="D56" s="87">
        <f t="shared" ref="D56:E56" si="6">SUM(D57:D63,D66:D71)</f>
        <v>0</v>
      </c>
      <c r="E56" s="87">
        <f t="shared" si="6"/>
        <v>0</v>
      </c>
      <c r="F56" s="17"/>
      <c r="G56" s="18"/>
      <c r="H56" s="17"/>
      <c r="I56" s="79" t="e">
        <f>+E56/VLOOKUP($B$2,Tableau1[[Formation]:[Total apprenants]],4,FALSE)</f>
        <v>#N/A</v>
      </c>
      <c r="J56" s="80" t="e">
        <f t="shared" si="5"/>
        <v>#DIV/0!</v>
      </c>
    </row>
    <row r="57" spans="1:10" ht="25.5" customHeight="1" thickTop="1" x14ac:dyDescent="0.25">
      <c r="A57" s="40">
        <v>70</v>
      </c>
      <c r="B57" s="42" t="s">
        <v>48</v>
      </c>
      <c r="C57" s="88"/>
      <c r="D57" s="88"/>
      <c r="E57" s="88"/>
      <c r="G57" s="23"/>
      <c r="I57" s="81" t="e">
        <f>+E57/VLOOKUP($B$2,Tableau1[[Formation]:[Total apprenants]],4,FALSE)</f>
        <v>#N/A</v>
      </c>
      <c r="J57" s="82" t="e">
        <f t="shared" si="5"/>
        <v>#DIV/0!</v>
      </c>
    </row>
    <row r="58" spans="1:10" ht="12.75" customHeight="1" x14ac:dyDescent="0.25">
      <c r="A58" s="40">
        <v>71</v>
      </c>
      <c r="B58" s="26" t="s">
        <v>40</v>
      </c>
      <c r="C58" s="88"/>
      <c r="D58" s="88"/>
      <c r="E58" s="88"/>
      <c r="G58" s="23"/>
      <c r="I58" s="81" t="e">
        <f>+E58/VLOOKUP($B$2,Tableau1[[Formation]:[Total apprenants]],4,FALSE)</f>
        <v>#N/A</v>
      </c>
      <c r="J58" s="82" t="e">
        <f t="shared" si="5"/>
        <v>#DIV/0!</v>
      </c>
    </row>
    <row r="59" spans="1:10" ht="12.75" customHeight="1" x14ac:dyDescent="0.25">
      <c r="A59" s="40">
        <v>72</v>
      </c>
      <c r="B59" s="26" t="s">
        <v>49</v>
      </c>
      <c r="C59" s="88"/>
      <c r="D59" s="88"/>
      <c r="E59" s="88"/>
      <c r="G59" s="23"/>
      <c r="I59" s="81" t="e">
        <f>+E59/VLOOKUP($B$2,Tableau1[[Formation]:[Total apprenants]],4,FALSE)</f>
        <v>#N/A</v>
      </c>
      <c r="J59" s="82" t="e">
        <f t="shared" si="5"/>
        <v>#DIV/0!</v>
      </c>
    </row>
    <row r="60" spans="1:10" ht="12.75" customHeight="1" x14ac:dyDescent="0.25">
      <c r="A60" s="40">
        <v>74</v>
      </c>
      <c r="B60" s="26" t="s">
        <v>50</v>
      </c>
      <c r="C60" s="88"/>
      <c r="D60" s="88"/>
      <c r="E60" s="88"/>
      <c r="G60" s="23"/>
      <c r="I60" s="81" t="e">
        <f>+E60/VLOOKUP($B$2,Tableau1[[Formation]:[Total apprenants]],4,FALSE)</f>
        <v>#N/A</v>
      </c>
      <c r="J60" s="82" t="e">
        <f t="shared" si="5"/>
        <v>#DIV/0!</v>
      </c>
    </row>
    <row r="61" spans="1:10" ht="12.75" customHeight="1" x14ac:dyDescent="0.25">
      <c r="A61" s="40">
        <v>75</v>
      </c>
      <c r="B61" s="26" t="s">
        <v>51</v>
      </c>
      <c r="C61" s="88"/>
      <c r="D61" s="88"/>
      <c r="E61" s="88"/>
      <c r="G61" s="23"/>
      <c r="I61" s="81" t="e">
        <f>+E61/VLOOKUP($B$2,Tableau1[[Formation]:[Total apprenants]],4,FALSE)</f>
        <v>#N/A</v>
      </c>
      <c r="J61" s="82" t="e">
        <f t="shared" si="5"/>
        <v>#DIV/0!</v>
      </c>
    </row>
    <row r="62" spans="1:10" ht="12.75" customHeight="1" x14ac:dyDescent="0.25">
      <c r="A62" s="40">
        <v>76</v>
      </c>
      <c r="B62" s="26" t="s">
        <v>52</v>
      </c>
      <c r="C62" s="88"/>
      <c r="D62" s="88"/>
      <c r="E62" s="88"/>
      <c r="G62" s="23"/>
      <c r="I62" s="81" t="e">
        <f>+E62/VLOOKUP($B$2,Tableau1[[Formation]:[Total apprenants]],4,FALSE)</f>
        <v>#N/A</v>
      </c>
      <c r="J62" s="82" t="e">
        <f t="shared" si="5"/>
        <v>#DIV/0!</v>
      </c>
    </row>
    <row r="63" spans="1:10" ht="12.75" customHeight="1" x14ac:dyDescent="0.25">
      <c r="A63" s="40">
        <v>77</v>
      </c>
      <c r="B63" s="26" t="s">
        <v>53</v>
      </c>
      <c r="C63" s="88"/>
      <c r="D63" s="88"/>
      <c r="E63" s="88"/>
      <c r="G63" s="23"/>
      <c r="I63" s="81" t="e">
        <f>+E63/VLOOKUP($B$2,Tableau1[[Formation]:[Total apprenants]],4,FALSE)</f>
        <v>#N/A</v>
      </c>
      <c r="J63" s="82" t="e">
        <f t="shared" si="5"/>
        <v>#DIV/0!</v>
      </c>
    </row>
    <row r="64" spans="1:10" ht="12.75" customHeight="1" x14ac:dyDescent="0.25">
      <c r="A64" s="40"/>
      <c r="B64" s="43" t="s">
        <v>54</v>
      </c>
      <c r="C64" s="88"/>
      <c r="D64" s="88"/>
      <c r="E64" s="88"/>
      <c r="G64" s="23"/>
      <c r="I64" s="81" t="e">
        <f>+E64/VLOOKUP($B$2,Tableau1[[Formation]:[Total apprenants]],4,FALSE)</f>
        <v>#N/A</v>
      </c>
      <c r="J64" s="82" t="e">
        <f t="shared" si="5"/>
        <v>#DIV/0!</v>
      </c>
    </row>
    <row r="65" spans="1:10" ht="12.75" customHeight="1" x14ac:dyDescent="0.25">
      <c r="A65" s="40"/>
      <c r="B65" s="43" t="s">
        <v>55</v>
      </c>
      <c r="C65" s="88"/>
      <c r="D65" s="88"/>
      <c r="E65" s="88"/>
      <c r="G65" s="23"/>
      <c r="I65" s="81" t="e">
        <f>+E65/VLOOKUP($B$2,Tableau1[[Formation]:[Total apprenants]],4,FALSE)</f>
        <v>#N/A</v>
      </c>
      <c r="J65" s="82" t="e">
        <f t="shared" si="5"/>
        <v>#DIV/0!</v>
      </c>
    </row>
    <row r="66" spans="1:10" ht="12.75" customHeight="1" x14ac:dyDescent="0.25">
      <c r="A66" s="40">
        <v>78</v>
      </c>
      <c r="B66" s="26" t="s">
        <v>56</v>
      </c>
      <c r="C66" s="88"/>
      <c r="D66" s="88"/>
      <c r="E66" s="88"/>
      <c r="G66" s="23"/>
      <c r="I66" s="81" t="e">
        <f>+E66/VLOOKUP($B$2,Tableau1[[Formation]:[Total apprenants]],4,FALSE)</f>
        <v>#N/A</v>
      </c>
      <c r="J66" s="82" t="e">
        <f t="shared" si="5"/>
        <v>#DIV/0!</v>
      </c>
    </row>
    <row r="67" spans="1:10" ht="12.75" customHeight="1" x14ac:dyDescent="0.25">
      <c r="A67" s="40">
        <v>79</v>
      </c>
      <c r="B67" s="26" t="s">
        <v>57</v>
      </c>
      <c r="C67" s="88"/>
      <c r="D67" s="88"/>
      <c r="E67" s="88"/>
      <c r="G67" s="23"/>
      <c r="I67" s="81" t="e">
        <f>+E67/VLOOKUP($B$2,Tableau1[[Formation]:[Total apprenants]],4,FALSE)</f>
        <v>#N/A</v>
      </c>
      <c r="J67" s="82" t="e">
        <f t="shared" si="5"/>
        <v>#DIV/0!</v>
      </c>
    </row>
    <row r="68" spans="1:10" ht="12.75" customHeight="1" x14ac:dyDescent="0.25">
      <c r="A68" s="40">
        <v>603</v>
      </c>
      <c r="B68" s="26" t="s">
        <v>58</v>
      </c>
      <c r="C68" s="88"/>
      <c r="D68" s="88"/>
      <c r="E68" s="88"/>
      <c r="G68" s="23"/>
      <c r="I68" s="81" t="e">
        <f>+E68/VLOOKUP($B$2,Tableau1[[Formation]:[Total apprenants]],4,FALSE)</f>
        <v>#N/A</v>
      </c>
      <c r="J68" s="82" t="e">
        <f t="shared" si="5"/>
        <v>#DIV/0!</v>
      </c>
    </row>
    <row r="69" spans="1:10" ht="12.75" customHeight="1" x14ac:dyDescent="0.25">
      <c r="A69" s="40"/>
      <c r="B69" s="26" t="s">
        <v>59</v>
      </c>
      <c r="C69" s="88"/>
      <c r="D69" s="88"/>
      <c r="E69" s="88"/>
      <c r="G69" s="23"/>
      <c r="I69" s="81" t="e">
        <f>+E69/VLOOKUP($B$2,Tableau1[[Formation]:[Total apprenants]],4,FALSE)</f>
        <v>#N/A</v>
      </c>
      <c r="J69" s="82" t="e">
        <f t="shared" si="5"/>
        <v>#DIV/0!</v>
      </c>
    </row>
    <row r="70" spans="1:10" ht="25.5" customHeight="1" x14ac:dyDescent="0.25">
      <c r="A70" s="40"/>
      <c r="B70" s="42" t="s">
        <v>60</v>
      </c>
      <c r="C70" s="88"/>
      <c r="D70" s="88"/>
      <c r="E70" s="88"/>
      <c r="G70" s="23"/>
      <c r="I70" s="81" t="e">
        <f>+E70/VLOOKUP($B$2,Tableau1[[Formation]:[Total apprenants]],4,FALSE)</f>
        <v>#N/A</v>
      </c>
      <c r="J70" s="82" t="e">
        <f t="shared" si="5"/>
        <v>#DIV/0!</v>
      </c>
    </row>
    <row r="71" spans="1:10" ht="12.75" customHeight="1" thickBot="1" x14ac:dyDescent="0.3">
      <c r="A71" s="44">
        <v>649</v>
      </c>
      <c r="B71" s="3" t="s">
        <v>61</v>
      </c>
      <c r="C71" s="90"/>
      <c r="D71" s="90"/>
      <c r="E71" s="90"/>
      <c r="G71" s="23"/>
      <c r="I71" s="81" t="e">
        <f>+E71/VLOOKUP($B$2,Tableau1[[Formation]:[Total apprenants]],4,FALSE)</f>
        <v>#N/A</v>
      </c>
      <c r="J71" s="82" t="e">
        <f t="shared" si="5"/>
        <v>#DIV/0!</v>
      </c>
    </row>
    <row r="72" spans="1:10" ht="15" customHeight="1" thickTop="1" thickBot="1" x14ac:dyDescent="0.3">
      <c r="A72" s="32"/>
      <c r="B72" s="33" t="s">
        <v>62</v>
      </c>
      <c r="C72" s="88">
        <f>+C51+C56</f>
        <v>0</v>
      </c>
      <c r="D72" s="88">
        <f t="shared" ref="D72:E72" si="7">+D51+D56</f>
        <v>0</v>
      </c>
      <c r="E72" s="88">
        <f t="shared" si="7"/>
        <v>0</v>
      </c>
      <c r="G72" s="23"/>
      <c r="I72" s="79" t="e">
        <f>+E72/VLOOKUP($B$2,Tableau1[[Formation]:[Total apprenants]],4,FALSE)</f>
        <v>#N/A</v>
      </c>
      <c r="J72" s="80" t="e">
        <f t="shared" si="5"/>
        <v>#DIV/0!</v>
      </c>
    </row>
    <row r="73" spans="1:10" ht="18" customHeight="1" thickTop="1" thickBot="1" x14ac:dyDescent="0.3">
      <c r="A73" s="32"/>
      <c r="B73" s="33" t="s">
        <v>153</v>
      </c>
      <c r="C73" s="92"/>
      <c r="D73" s="45"/>
      <c r="E73" s="45"/>
      <c r="G73" s="23"/>
      <c r="I73" s="83" t="e">
        <f>+E73/VLOOKUP($B$2,Tableau1[[Formation]:[Total apprenants]],4,FALSE)</f>
        <v>#N/A</v>
      </c>
      <c r="J73" s="84"/>
    </row>
    <row r="74" spans="1:10" ht="15" customHeight="1" thickTop="1" thickBot="1" x14ac:dyDescent="0.3">
      <c r="A74" s="32"/>
      <c r="B74" s="33" t="s">
        <v>63</v>
      </c>
      <c r="C74" s="92"/>
      <c r="D74" s="45"/>
      <c r="E74" s="45"/>
      <c r="G74" s="46"/>
      <c r="I74" s="83" t="e">
        <f>+E74/VLOOKUP($B$2,Tableau1[[Formation]:[Total apprenants]],4,FALSE)</f>
        <v>#N/A</v>
      </c>
      <c r="J74" s="84"/>
    </row>
    <row r="75" spans="1:10" ht="15" customHeight="1" thickTop="1" x14ac:dyDescent="0.25">
      <c r="A75" s="35"/>
      <c r="B75" s="36"/>
      <c r="C75" s="29"/>
      <c r="D75" s="29"/>
      <c r="E75" s="29"/>
      <c r="I75" s="17"/>
    </row>
    <row r="77" spans="1:10" ht="15" customHeight="1" x14ac:dyDescent="0.25">
      <c r="A77" s="37" t="s">
        <v>154</v>
      </c>
      <c r="B77" s="36"/>
    </row>
    <row r="79" spans="1:10" x14ac:dyDescent="0.25">
      <c r="B79" s="17" t="s">
        <v>149</v>
      </c>
    </row>
    <row r="80" spans="1:10" ht="13.5" thickBot="1" x14ac:dyDescent="0.3"/>
    <row r="81" spans="1:10" ht="27" thickTop="1" thickBot="1" x14ac:dyDescent="0.3">
      <c r="A81" s="47" t="s">
        <v>137</v>
      </c>
      <c r="B81" s="3" t="s">
        <v>136</v>
      </c>
      <c r="C81" s="45"/>
      <c r="D81" s="45"/>
      <c r="E81" s="45"/>
      <c r="G81" s="48"/>
      <c r="I81" s="83" t="e">
        <f>+E81/VLOOKUP($B$2,Tableau1[[Formation]:[Total apprenants]],4,FALSE)</f>
        <v>#N/A</v>
      </c>
      <c r="J81" s="84" t="e">
        <f t="shared" ref="J81" si="8">+E81/$E$42</f>
        <v>#DIV/0!</v>
      </c>
    </row>
    <row r="82" spans="1:10" ht="13.5" thickTop="1" x14ac:dyDescent="0.25"/>
    <row r="85" spans="1:10" x14ac:dyDescent="0.25">
      <c r="I85" s="84"/>
    </row>
    <row r="86" spans="1:10" x14ac:dyDescent="0.25">
      <c r="I86" s="84"/>
    </row>
    <row r="87" spans="1:10" x14ac:dyDescent="0.25">
      <c r="I87" s="84"/>
    </row>
    <row r="88" spans="1:10" x14ac:dyDescent="0.25">
      <c r="I88" s="84"/>
    </row>
    <row r="89" spans="1:10" x14ac:dyDescent="0.25">
      <c r="I89" s="84"/>
    </row>
    <row r="90" spans="1:10" x14ac:dyDescent="0.25">
      <c r="I90" s="84"/>
    </row>
    <row r="91" spans="1:10" x14ac:dyDescent="0.25">
      <c r="I91" s="84"/>
    </row>
  </sheetData>
  <sheetProtection selectLockedCells="1" selectUnlockedCells="1"/>
  <mergeCells count="1">
    <mergeCell ref="A1:E1"/>
  </mergeCells>
  <pageMargins left="0.78749999999999998" right="0.78749999999999998" top="0.98402777777777772" bottom="0.98402777777777772" header="0.51180555555555551" footer="0.51180555555555551"/>
  <pageSetup paperSize="9" scale="61" firstPageNumber="0" orientation="landscape" horizontalDpi="300" verticalDpi="300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7314E20-6511-44D5-BC2D-6319266175B9}">
          <x14:formula1>
            <xm:f>Effectifs_apprenants!$B$45:$B$73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851D8-8ABE-40E9-8BAC-96FC76122479}">
  <dimension ref="A1:J91"/>
  <sheetViews>
    <sheetView view="pageBreakPreview" topLeftCell="A52" zoomScaleNormal="120" zoomScaleSheetLayoutView="100" workbookViewId="0">
      <selection activeCell="B20" sqref="B20"/>
    </sheetView>
  </sheetViews>
  <sheetFormatPr baseColWidth="10" defaultColWidth="11.453125" defaultRowHeight="13" x14ac:dyDescent="0.25"/>
  <cols>
    <col min="1" max="1" width="11.453125" style="3" customWidth="1"/>
    <col min="2" max="2" width="80.7265625" style="3" customWidth="1"/>
    <col min="3" max="5" width="14.7265625" style="3" customWidth="1"/>
    <col min="6" max="6" width="2" style="3" customWidth="1"/>
    <col min="7" max="7" width="36.7265625" style="7" customWidth="1"/>
    <col min="8" max="8" width="2" style="3" customWidth="1"/>
    <col min="9" max="9" width="13.1796875" style="3" customWidth="1"/>
    <col min="10" max="10" width="11.453125" style="3"/>
    <col min="11" max="259" width="11.453125" style="1"/>
    <col min="260" max="260" width="80.7265625" style="1" customWidth="1"/>
    <col min="261" max="263" width="14.7265625" style="1" customWidth="1"/>
    <col min="264" max="515" width="11.453125" style="1"/>
    <col min="516" max="516" width="80.7265625" style="1" customWidth="1"/>
    <col min="517" max="519" width="14.7265625" style="1" customWidth="1"/>
    <col min="520" max="771" width="11.453125" style="1"/>
    <col min="772" max="772" width="80.7265625" style="1" customWidth="1"/>
    <col min="773" max="775" width="14.7265625" style="1" customWidth="1"/>
    <col min="776" max="1027" width="11.453125" style="1"/>
    <col min="1028" max="1028" width="80.7265625" style="1" customWidth="1"/>
    <col min="1029" max="1031" width="14.7265625" style="1" customWidth="1"/>
    <col min="1032" max="1283" width="11.453125" style="1"/>
    <col min="1284" max="1284" width="80.7265625" style="1" customWidth="1"/>
    <col min="1285" max="1287" width="14.7265625" style="1" customWidth="1"/>
    <col min="1288" max="1539" width="11.453125" style="1"/>
    <col min="1540" max="1540" width="80.7265625" style="1" customWidth="1"/>
    <col min="1541" max="1543" width="14.7265625" style="1" customWidth="1"/>
    <col min="1544" max="1795" width="11.453125" style="1"/>
    <col min="1796" max="1796" width="80.7265625" style="1" customWidth="1"/>
    <col min="1797" max="1799" width="14.7265625" style="1" customWidth="1"/>
    <col min="1800" max="2051" width="11.453125" style="1"/>
    <col min="2052" max="2052" width="80.7265625" style="1" customWidth="1"/>
    <col min="2053" max="2055" width="14.7265625" style="1" customWidth="1"/>
    <col min="2056" max="2307" width="11.453125" style="1"/>
    <col min="2308" max="2308" width="80.7265625" style="1" customWidth="1"/>
    <col min="2309" max="2311" width="14.7265625" style="1" customWidth="1"/>
    <col min="2312" max="2563" width="11.453125" style="1"/>
    <col min="2564" max="2564" width="80.7265625" style="1" customWidth="1"/>
    <col min="2565" max="2567" width="14.7265625" style="1" customWidth="1"/>
    <col min="2568" max="2819" width="11.453125" style="1"/>
    <col min="2820" max="2820" width="80.7265625" style="1" customWidth="1"/>
    <col min="2821" max="2823" width="14.7265625" style="1" customWidth="1"/>
    <col min="2824" max="3075" width="11.453125" style="1"/>
    <col min="3076" max="3076" width="80.7265625" style="1" customWidth="1"/>
    <col min="3077" max="3079" width="14.7265625" style="1" customWidth="1"/>
    <col min="3080" max="3331" width="11.453125" style="1"/>
    <col min="3332" max="3332" width="80.7265625" style="1" customWidth="1"/>
    <col min="3333" max="3335" width="14.7265625" style="1" customWidth="1"/>
    <col min="3336" max="3587" width="11.453125" style="1"/>
    <col min="3588" max="3588" width="80.7265625" style="1" customWidth="1"/>
    <col min="3589" max="3591" width="14.7265625" style="1" customWidth="1"/>
    <col min="3592" max="3843" width="11.453125" style="1"/>
    <col min="3844" max="3844" width="80.7265625" style="1" customWidth="1"/>
    <col min="3845" max="3847" width="14.7265625" style="1" customWidth="1"/>
    <col min="3848" max="4099" width="11.453125" style="1"/>
    <col min="4100" max="4100" width="80.7265625" style="1" customWidth="1"/>
    <col min="4101" max="4103" width="14.7265625" style="1" customWidth="1"/>
    <col min="4104" max="4355" width="11.453125" style="1"/>
    <col min="4356" max="4356" width="80.7265625" style="1" customWidth="1"/>
    <col min="4357" max="4359" width="14.7265625" style="1" customWidth="1"/>
    <col min="4360" max="4611" width="11.453125" style="1"/>
    <col min="4612" max="4612" width="80.7265625" style="1" customWidth="1"/>
    <col min="4613" max="4615" width="14.7265625" style="1" customWidth="1"/>
    <col min="4616" max="4867" width="11.453125" style="1"/>
    <col min="4868" max="4868" width="80.7265625" style="1" customWidth="1"/>
    <col min="4869" max="4871" width="14.7265625" style="1" customWidth="1"/>
    <col min="4872" max="5123" width="11.453125" style="1"/>
    <col min="5124" max="5124" width="80.7265625" style="1" customWidth="1"/>
    <col min="5125" max="5127" width="14.7265625" style="1" customWidth="1"/>
    <col min="5128" max="5379" width="11.453125" style="1"/>
    <col min="5380" max="5380" width="80.7265625" style="1" customWidth="1"/>
    <col min="5381" max="5383" width="14.7265625" style="1" customWidth="1"/>
    <col min="5384" max="5635" width="11.453125" style="1"/>
    <col min="5636" max="5636" width="80.7265625" style="1" customWidth="1"/>
    <col min="5637" max="5639" width="14.7265625" style="1" customWidth="1"/>
    <col min="5640" max="5891" width="11.453125" style="1"/>
    <col min="5892" max="5892" width="80.7265625" style="1" customWidth="1"/>
    <col min="5893" max="5895" width="14.7265625" style="1" customWidth="1"/>
    <col min="5896" max="6147" width="11.453125" style="1"/>
    <col min="6148" max="6148" width="80.7265625" style="1" customWidth="1"/>
    <col min="6149" max="6151" width="14.7265625" style="1" customWidth="1"/>
    <col min="6152" max="6403" width="11.453125" style="1"/>
    <col min="6404" max="6404" width="80.7265625" style="1" customWidth="1"/>
    <col min="6405" max="6407" width="14.7265625" style="1" customWidth="1"/>
    <col min="6408" max="6659" width="11.453125" style="1"/>
    <col min="6660" max="6660" width="80.7265625" style="1" customWidth="1"/>
    <col min="6661" max="6663" width="14.7265625" style="1" customWidth="1"/>
    <col min="6664" max="6915" width="11.453125" style="1"/>
    <col min="6916" max="6916" width="80.7265625" style="1" customWidth="1"/>
    <col min="6917" max="6919" width="14.7265625" style="1" customWidth="1"/>
    <col min="6920" max="7171" width="11.453125" style="1"/>
    <col min="7172" max="7172" width="80.7265625" style="1" customWidth="1"/>
    <col min="7173" max="7175" width="14.7265625" style="1" customWidth="1"/>
    <col min="7176" max="7427" width="11.453125" style="1"/>
    <col min="7428" max="7428" width="80.7265625" style="1" customWidth="1"/>
    <col min="7429" max="7431" width="14.7265625" style="1" customWidth="1"/>
    <col min="7432" max="7683" width="11.453125" style="1"/>
    <col min="7684" max="7684" width="80.7265625" style="1" customWidth="1"/>
    <col min="7685" max="7687" width="14.7265625" style="1" customWidth="1"/>
    <col min="7688" max="7939" width="11.453125" style="1"/>
    <col min="7940" max="7940" width="80.7265625" style="1" customWidth="1"/>
    <col min="7941" max="7943" width="14.7265625" style="1" customWidth="1"/>
    <col min="7944" max="8195" width="11.453125" style="1"/>
    <col min="8196" max="8196" width="80.7265625" style="1" customWidth="1"/>
    <col min="8197" max="8199" width="14.7265625" style="1" customWidth="1"/>
    <col min="8200" max="8451" width="11.453125" style="1"/>
    <col min="8452" max="8452" width="80.7265625" style="1" customWidth="1"/>
    <col min="8453" max="8455" width="14.7265625" style="1" customWidth="1"/>
    <col min="8456" max="8707" width="11.453125" style="1"/>
    <col min="8708" max="8708" width="80.7265625" style="1" customWidth="1"/>
    <col min="8709" max="8711" width="14.7265625" style="1" customWidth="1"/>
    <col min="8712" max="8963" width="11.453125" style="1"/>
    <col min="8964" max="8964" width="80.7265625" style="1" customWidth="1"/>
    <col min="8965" max="8967" width="14.7265625" style="1" customWidth="1"/>
    <col min="8968" max="9219" width="11.453125" style="1"/>
    <col min="9220" max="9220" width="80.7265625" style="1" customWidth="1"/>
    <col min="9221" max="9223" width="14.7265625" style="1" customWidth="1"/>
    <col min="9224" max="9475" width="11.453125" style="1"/>
    <col min="9476" max="9476" width="80.7265625" style="1" customWidth="1"/>
    <col min="9477" max="9479" width="14.7265625" style="1" customWidth="1"/>
    <col min="9480" max="9731" width="11.453125" style="1"/>
    <col min="9732" max="9732" width="80.7265625" style="1" customWidth="1"/>
    <col min="9733" max="9735" width="14.7265625" style="1" customWidth="1"/>
    <col min="9736" max="9987" width="11.453125" style="1"/>
    <col min="9988" max="9988" width="80.7265625" style="1" customWidth="1"/>
    <col min="9989" max="9991" width="14.7265625" style="1" customWidth="1"/>
    <col min="9992" max="10243" width="11.453125" style="1"/>
    <col min="10244" max="10244" width="80.7265625" style="1" customWidth="1"/>
    <col min="10245" max="10247" width="14.7265625" style="1" customWidth="1"/>
    <col min="10248" max="10499" width="11.453125" style="1"/>
    <col min="10500" max="10500" width="80.7265625" style="1" customWidth="1"/>
    <col min="10501" max="10503" width="14.7265625" style="1" customWidth="1"/>
    <col min="10504" max="10755" width="11.453125" style="1"/>
    <col min="10756" max="10756" width="80.7265625" style="1" customWidth="1"/>
    <col min="10757" max="10759" width="14.7265625" style="1" customWidth="1"/>
    <col min="10760" max="11011" width="11.453125" style="1"/>
    <col min="11012" max="11012" width="80.7265625" style="1" customWidth="1"/>
    <col min="11013" max="11015" width="14.7265625" style="1" customWidth="1"/>
    <col min="11016" max="11267" width="11.453125" style="1"/>
    <col min="11268" max="11268" width="80.7265625" style="1" customWidth="1"/>
    <col min="11269" max="11271" width="14.7265625" style="1" customWidth="1"/>
    <col min="11272" max="11523" width="11.453125" style="1"/>
    <col min="11524" max="11524" width="80.7265625" style="1" customWidth="1"/>
    <col min="11525" max="11527" width="14.7265625" style="1" customWidth="1"/>
    <col min="11528" max="11779" width="11.453125" style="1"/>
    <col min="11780" max="11780" width="80.7265625" style="1" customWidth="1"/>
    <col min="11781" max="11783" width="14.7265625" style="1" customWidth="1"/>
    <col min="11784" max="12035" width="11.453125" style="1"/>
    <col min="12036" max="12036" width="80.7265625" style="1" customWidth="1"/>
    <col min="12037" max="12039" width="14.7265625" style="1" customWidth="1"/>
    <col min="12040" max="12291" width="11.453125" style="1"/>
    <col min="12292" max="12292" width="80.7265625" style="1" customWidth="1"/>
    <col min="12293" max="12295" width="14.7265625" style="1" customWidth="1"/>
    <col min="12296" max="12547" width="11.453125" style="1"/>
    <col min="12548" max="12548" width="80.7265625" style="1" customWidth="1"/>
    <col min="12549" max="12551" width="14.7265625" style="1" customWidth="1"/>
    <col min="12552" max="12803" width="11.453125" style="1"/>
    <col min="12804" max="12804" width="80.7265625" style="1" customWidth="1"/>
    <col min="12805" max="12807" width="14.7265625" style="1" customWidth="1"/>
    <col min="12808" max="13059" width="11.453125" style="1"/>
    <col min="13060" max="13060" width="80.7265625" style="1" customWidth="1"/>
    <col min="13061" max="13063" width="14.7265625" style="1" customWidth="1"/>
    <col min="13064" max="13315" width="11.453125" style="1"/>
    <col min="13316" max="13316" width="80.7265625" style="1" customWidth="1"/>
    <col min="13317" max="13319" width="14.7265625" style="1" customWidth="1"/>
    <col min="13320" max="13571" width="11.453125" style="1"/>
    <col min="13572" max="13572" width="80.7265625" style="1" customWidth="1"/>
    <col min="13573" max="13575" width="14.7265625" style="1" customWidth="1"/>
    <col min="13576" max="13827" width="11.453125" style="1"/>
    <col min="13828" max="13828" width="80.7265625" style="1" customWidth="1"/>
    <col min="13829" max="13831" width="14.7265625" style="1" customWidth="1"/>
    <col min="13832" max="14083" width="11.453125" style="1"/>
    <col min="14084" max="14084" width="80.7265625" style="1" customWidth="1"/>
    <col min="14085" max="14087" width="14.7265625" style="1" customWidth="1"/>
    <col min="14088" max="14339" width="11.453125" style="1"/>
    <col min="14340" max="14340" width="80.7265625" style="1" customWidth="1"/>
    <col min="14341" max="14343" width="14.7265625" style="1" customWidth="1"/>
    <col min="14344" max="14595" width="11.453125" style="1"/>
    <col min="14596" max="14596" width="80.7265625" style="1" customWidth="1"/>
    <col min="14597" max="14599" width="14.7265625" style="1" customWidth="1"/>
    <col min="14600" max="14851" width="11.453125" style="1"/>
    <col min="14852" max="14852" width="80.7265625" style="1" customWidth="1"/>
    <col min="14853" max="14855" width="14.7265625" style="1" customWidth="1"/>
    <col min="14856" max="15107" width="11.453125" style="1"/>
    <col min="15108" max="15108" width="80.7265625" style="1" customWidth="1"/>
    <col min="15109" max="15111" width="14.7265625" style="1" customWidth="1"/>
    <col min="15112" max="15363" width="11.453125" style="1"/>
    <col min="15364" max="15364" width="80.7265625" style="1" customWidth="1"/>
    <col min="15365" max="15367" width="14.7265625" style="1" customWidth="1"/>
    <col min="15368" max="15619" width="11.453125" style="1"/>
    <col min="15620" max="15620" width="80.7265625" style="1" customWidth="1"/>
    <col min="15621" max="15623" width="14.7265625" style="1" customWidth="1"/>
    <col min="15624" max="15875" width="11.453125" style="1"/>
    <col min="15876" max="15876" width="80.7265625" style="1" customWidth="1"/>
    <col min="15877" max="15879" width="14.7265625" style="1" customWidth="1"/>
    <col min="15880" max="16131" width="11.453125" style="1"/>
    <col min="16132" max="16132" width="80.7265625" style="1" customWidth="1"/>
    <col min="16133" max="16135" width="14.7265625" style="1" customWidth="1"/>
    <col min="16136" max="16384" width="11.453125" style="1"/>
  </cols>
  <sheetData>
    <row r="1" spans="1:10" ht="18" customHeight="1" x14ac:dyDescent="0.25">
      <c r="A1" s="93" t="s">
        <v>170</v>
      </c>
      <c r="B1" s="93"/>
      <c r="C1" s="93"/>
      <c r="D1" s="93"/>
      <c r="E1" s="93"/>
      <c r="G1" s="86" t="str">
        <f>Total!$G$1</f>
        <v>[NOM DE L'INSTITUT A COMPLETER]</v>
      </c>
      <c r="I1" s="4"/>
    </row>
    <row r="2" spans="1:10" ht="18" customHeight="1" x14ac:dyDescent="0.25">
      <c r="A2" s="5" t="s">
        <v>105</v>
      </c>
      <c r="B2" s="52" t="s">
        <v>106</v>
      </c>
      <c r="C2" s="6"/>
      <c r="D2" s="6"/>
      <c r="E2" s="6"/>
    </row>
    <row r="3" spans="1:10" ht="13.5" thickBot="1" x14ac:dyDescent="0.3"/>
    <row r="4" spans="1:10" ht="39" customHeight="1" thickTop="1" thickBot="1" x14ac:dyDescent="0.3">
      <c r="A4" s="8" t="s">
        <v>0</v>
      </c>
      <c r="B4" s="8" t="s">
        <v>1</v>
      </c>
      <c r="C4" s="53" t="s">
        <v>167</v>
      </c>
      <c r="D4" s="53" t="s">
        <v>168</v>
      </c>
      <c r="E4" s="53" t="s">
        <v>169</v>
      </c>
      <c r="G4" s="54" t="s">
        <v>139</v>
      </c>
      <c r="I4" s="11" t="s">
        <v>103</v>
      </c>
      <c r="J4" s="12" t="s">
        <v>104</v>
      </c>
    </row>
    <row r="5" spans="1:10" ht="12.75" customHeight="1" thickBot="1" x14ac:dyDescent="0.3">
      <c r="A5" s="13"/>
      <c r="B5" s="13"/>
      <c r="C5" s="13"/>
      <c r="D5" s="13"/>
      <c r="E5" s="13"/>
      <c r="G5" s="14"/>
    </row>
    <row r="6" spans="1:10" ht="15" customHeight="1" thickTop="1" thickBot="1" x14ac:dyDescent="0.3">
      <c r="A6" s="15" t="s">
        <v>5</v>
      </c>
      <c r="B6" s="15" t="s">
        <v>6</v>
      </c>
      <c r="C6" s="87">
        <f>SUM(C7:C10,C14,C19:C23)</f>
        <v>0</v>
      </c>
      <c r="D6" s="87">
        <f t="shared" ref="D6:E6" si="0">SUM(D7:D10,D14,D19:D23)</f>
        <v>0</v>
      </c>
      <c r="E6" s="87">
        <f t="shared" si="0"/>
        <v>0</v>
      </c>
      <c r="F6" s="17"/>
      <c r="G6" s="18"/>
      <c r="H6" s="17"/>
      <c r="I6" s="19" t="e">
        <f>+E6/VLOOKUP($B$2,Tableau1[[Formation]:[Total apprenants]],4,FALSE)</f>
        <v>#N/A</v>
      </c>
      <c r="J6" s="20" t="e">
        <f>+E6/$E$42</f>
        <v>#DIV/0!</v>
      </c>
    </row>
    <row r="7" spans="1:10" ht="12.75" customHeight="1" thickTop="1" x14ac:dyDescent="0.25">
      <c r="A7" s="21">
        <v>621</v>
      </c>
      <c r="B7" s="22" t="s">
        <v>7</v>
      </c>
      <c r="C7" s="88"/>
      <c r="D7" s="88"/>
      <c r="E7" s="88"/>
      <c r="G7" s="23"/>
      <c r="I7" s="24" t="e">
        <f>+E7/VLOOKUP($B$2,Tableau1[[Formation]:[Total apprenants]],4,FALSE)</f>
        <v>#N/A</v>
      </c>
      <c r="J7" s="25" t="e">
        <f t="shared" ref="J7:J42" si="1">+E7/$E$42</f>
        <v>#DIV/0!</v>
      </c>
    </row>
    <row r="8" spans="1:10" ht="12.75" customHeight="1" x14ac:dyDescent="0.25">
      <c r="A8" s="21">
        <v>631</v>
      </c>
      <c r="B8" s="22" t="s">
        <v>8</v>
      </c>
      <c r="C8" s="88"/>
      <c r="D8" s="88"/>
      <c r="E8" s="88"/>
      <c r="G8" s="23"/>
      <c r="I8" s="24" t="e">
        <f>+E8/VLOOKUP($B$2,Tableau1[[Formation]:[Total apprenants]],4,FALSE)</f>
        <v>#N/A</v>
      </c>
      <c r="J8" s="25" t="e">
        <f t="shared" si="1"/>
        <v>#DIV/0!</v>
      </c>
    </row>
    <row r="9" spans="1:10" ht="12.75" customHeight="1" x14ac:dyDescent="0.25">
      <c r="A9" s="21">
        <v>633</v>
      </c>
      <c r="B9" s="22" t="s">
        <v>9</v>
      </c>
      <c r="C9" s="88"/>
      <c r="D9" s="88"/>
      <c r="E9" s="88"/>
      <c r="G9" s="23"/>
      <c r="I9" s="24" t="e">
        <f>+E9/VLOOKUP($B$2,Tableau1[[Formation]:[Total apprenants]],4,FALSE)</f>
        <v>#N/A</v>
      </c>
      <c r="J9" s="25" t="e">
        <f t="shared" si="1"/>
        <v>#DIV/0!</v>
      </c>
    </row>
    <row r="10" spans="1:10" ht="12.75" customHeight="1" x14ac:dyDescent="0.25">
      <c r="A10" s="21">
        <v>641</v>
      </c>
      <c r="B10" s="26" t="s">
        <v>10</v>
      </c>
      <c r="C10" s="88"/>
      <c r="D10" s="88"/>
      <c r="E10" s="88"/>
      <c r="G10" s="23"/>
      <c r="I10" s="24" t="e">
        <f>+E10/VLOOKUP($B$2,Tableau1[[Formation]:[Total apprenants]],4,FALSE)</f>
        <v>#N/A</v>
      </c>
      <c r="J10" s="25" t="e">
        <f t="shared" si="1"/>
        <v>#DIV/0!</v>
      </c>
    </row>
    <row r="11" spans="1:10" ht="12.75" customHeight="1" x14ac:dyDescent="0.25">
      <c r="A11" s="21">
        <v>6411</v>
      </c>
      <c r="B11" s="22" t="s">
        <v>11</v>
      </c>
      <c r="C11" s="88"/>
      <c r="D11" s="88"/>
      <c r="E11" s="88"/>
      <c r="G11" s="23"/>
      <c r="I11" s="24" t="e">
        <f>+E11/VLOOKUP($B$2,Tableau1[[Formation]:[Total apprenants]],4,FALSE)</f>
        <v>#N/A</v>
      </c>
      <c r="J11" s="25" t="e">
        <f t="shared" si="1"/>
        <v>#DIV/0!</v>
      </c>
    </row>
    <row r="12" spans="1:10" ht="12.75" customHeight="1" x14ac:dyDescent="0.25">
      <c r="A12" s="21">
        <v>6413</v>
      </c>
      <c r="B12" s="26" t="s">
        <v>12</v>
      </c>
      <c r="C12" s="88"/>
      <c r="D12" s="88"/>
      <c r="E12" s="88"/>
      <c r="G12" s="23"/>
      <c r="I12" s="24" t="e">
        <f>+E12/VLOOKUP($B$2,Tableau1[[Formation]:[Total apprenants]],4,FALSE)</f>
        <v>#N/A</v>
      </c>
      <c r="J12" s="25" t="e">
        <f t="shared" si="1"/>
        <v>#DIV/0!</v>
      </c>
    </row>
    <row r="13" spans="1:10" ht="12.75" customHeight="1" x14ac:dyDescent="0.25">
      <c r="A13" s="21">
        <v>6415</v>
      </c>
      <c r="B13" s="27" t="s">
        <v>13</v>
      </c>
      <c r="C13" s="88"/>
      <c r="D13" s="88"/>
      <c r="E13" s="88"/>
      <c r="G13" s="23"/>
      <c r="I13" s="24" t="e">
        <f>+E13/VLOOKUP($B$2,Tableau1[[Formation]:[Total apprenants]],4,FALSE)</f>
        <v>#N/A</v>
      </c>
      <c r="J13" s="25" t="e">
        <f t="shared" si="1"/>
        <v>#DIV/0!</v>
      </c>
    </row>
    <row r="14" spans="1:10" ht="12.75" customHeight="1" x14ac:dyDescent="0.25">
      <c r="A14" s="21">
        <v>642</v>
      </c>
      <c r="B14" s="28" t="s">
        <v>14</v>
      </c>
      <c r="C14" s="88"/>
      <c r="D14" s="88"/>
      <c r="E14" s="88"/>
      <c r="G14" s="23"/>
      <c r="I14" s="24" t="e">
        <f>+E14/VLOOKUP($B$2,Tableau1[[Formation]:[Total apprenants]],4,FALSE)</f>
        <v>#N/A</v>
      </c>
      <c r="J14" s="25" t="e">
        <f t="shared" si="1"/>
        <v>#DIV/0!</v>
      </c>
    </row>
    <row r="15" spans="1:10" s="2" customFormat="1" ht="12.75" customHeight="1" x14ac:dyDescent="0.25">
      <c r="A15" s="21">
        <v>6421</v>
      </c>
      <c r="B15" s="28" t="s">
        <v>15</v>
      </c>
      <c r="C15" s="89"/>
      <c r="D15" s="89"/>
      <c r="E15" s="89"/>
      <c r="F15" s="27"/>
      <c r="G15" s="23"/>
      <c r="H15" s="29"/>
      <c r="I15" s="24" t="e">
        <f>+E15/VLOOKUP($B$2,Tableau1[[Formation]:[Total apprenants]],4,FALSE)</f>
        <v>#N/A</v>
      </c>
      <c r="J15" s="25" t="e">
        <f t="shared" si="1"/>
        <v>#DIV/0!</v>
      </c>
    </row>
    <row r="16" spans="1:10" ht="12.75" customHeight="1" x14ac:dyDescent="0.25">
      <c r="A16" s="21">
        <v>6422</v>
      </c>
      <c r="B16" s="28" t="s">
        <v>16</v>
      </c>
      <c r="C16" s="89"/>
      <c r="D16" s="89"/>
      <c r="E16" s="89"/>
      <c r="F16" s="27"/>
      <c r="G16" s="23"/>
      <c r="H16" s="29"/>
      <c r="I16" s="81" t="e">
        <f>+E16/VLOOKUP($B$2,Tableau1[[Formation]:[Total apprenants]],4,FALSE)</f>
        <v>#N/A</v>
      </c>
      <c r="J16" s="82" t="e">
        <f t="shared" si="1"/>
        <v>#DIV/0!</v>
      </c>
    </row>
    <row r="17" spans="1:10" ht="12.75" customHeight="1" x14ac:dyDescent="0.25">
      <c r="A17" s="21">
        <v>6423</v>
      </c>
      <c r="B17" s="28" t="s">
        <v>17</v>
      </c>
      <c r="C17" s="89"/>
      <c r="D17" s="89"/>
      <c r="E17" s="89"/>
      <c r="F17" s="27"/>
      <c r="G17" s="23"/>
      <c r="H17" s="29"/>
      <c r="I17" s="81" t="e">
        <f>+E17/VLOOKUP($B$2,Tableau1[[Formation]:[Total apprenants]],4,FALSE)</f>
        <v>#N/A</v>
      </c>
      <c r="J17" s="82" t="e">
        <f t="shared" si="1"/>
        <v>#DIV/0!</v>
      </c>
    </row>
    <row r="18" spans="1:10" ht="12.75" customHeight="1" x14ac:dyDescent="0.25">
      <c r="A18" s="21">
        <v>6425</v>
      </c>
      <c r="B18" s="22" t="s">
        <v>18</v>
      </c>
      <c r="C18" s="88"/>
      <c r="D18" s="88"/>
      <c r="E18" s="88"/>
      <c r="G18" s="23"/>
      <c r="I18" s="81" t="e">
        <f>+E18/VLOOKUP($B$2,Tableau1[[Formation]:[Total apprenants]],4,FALSE)</f>
        <v>#N/A</v>
      </c>
      <c r="J18" s="82" t="e">
        <f t="shared" si="1"/>
        <v>#DIV/0!</v>
      </c>
    </row>
    <row r="19" spans="1:10" ht="12.75" customHeight="1" x14ac:dyDescent="0.25">
      <c r="A19" s="21">
        <v>6451</v>
      </c>
      <c r="B19" s="22" t="s">
        <v>19</v>
      </c>
      <c r="C19" s="88"/>
      <c r="D19" s="88"/>
      <c r="E19" s="88"/>
      <c r="G19" s="23"/>
      <c r="I19" s="81" t="e">
        <f>+E19/VLOOKUP($B$2,Tableau1[[Formation]:[Total apprenants]],4,FALSE)</f>
        <v>#N/A</v>
      </c>
      <c r="J19" s="82" t="e">
        <f t="shared" si="1"/>
        <v>#DIV/0!</v>
      </c>
    </row>
    <row r="20" spans="1:10" ht="12.75" customHeight="1" x14ac:dyDescent="0.25">
      <c r="A20" s="21">
        <v>6452</v>
      </c>
      <c r="B20" s="22" t="s">
        <v>20</v>
      </c>
      <c r="C20" s="88"/>
      <c r="D20" s="88"/>
      <c r="E20" s="88"/>
      <c r="G20" s="23"/>
      <c r="I20" s="81" t="e">
        <f>+E20/VLOOKUP($B$2,Tableau1[[Formation]:[Total apprenants]],4,FALSE)</f>
        <v>#N/A</v>
      </c>
      <c r="J20" s="82" t="e">
        <f t="shared" si="1"/>
        <v>#DIV/0!</v>
      </c>
    </row>
    <row r="21" spans="1:10" ht="12.75" customHeight="1" x14ac:dyDescent="0.25">
      <c r="A21" s="21">
        <v>6471</v>
      </c>
      <c r="B21" s="22" t="s">
        <v>21</v>
      </c>
      <c r="C21" s="88"/>
      <c r="D21" s="88"/>
      <c r="E21" s="88"/>
      <c r="G21" s="23"/>
      <c r="I21" s="81" t="e">
        <f>+E21/VLOOKUP($B$2,Tableau1[[Formation]:[Total apprenants]],4,FALSE)</f>
        <v>#N/A</v>
      </c>
      <c r="J21" s="82" t="e">
        <f t="shared" si="1"/>
        <v>#DIV/0!</v>
      </c>
    </row>
    <row r="22" spans="1:10" ht="12.75" customHeight="1" x14ac:dyDescent="0.25">
      <c r="A22" s="21">
        <v>6472</v>
      </c>
      <c r="B22" s="22" t="s">
        <v>22</v>
      </c>
      <c r="C22" s="88"/>
      <c r="D22" s="88"/>
      <c r="E22" s="88"/>
      <c r="G22" s="23"/>
      <c r="I22" s="81" t="e">
        <f>+E22/VLOOKUP($B$2,Tableau1[[Formation]:[Total apprenants]],4,FALSE)</f>
        <v>#N/A</v>
      </c>
      <c r="J22" s="82" t="e">
        <f t="shared" si="1"/>
        <v>#DIV/0!</v>
      </c>
    </row>
    <row r="23" spans="1:10" ht="12.75" customHeight="1" x14ac:dyDescent="0.25">
      <c r="A23" s="21">
        <v>648</v>
      </c>
      <c r="B23" s="22" t="s">
        <v>23</v>
      </c>
      <c r="C23" s="88"/>
      <c r="D23" s="88"/>
      <c r="E23" s="88"/>
      <c r="G23" s="23"/>
      <c r="I23" s="81" t="e">
        <f>+E23/VLOOKUP($B$2,Tableau1[[Formation]:[Total apprenants]],4,FALSE)</f>
        <v>#N/A</v>
      </c>
      <c r="J23" s="82" t="e">
        <f t="shared" si="1"/>
        <v>#DIV/0!</v>
      </c>
    </row>
    <row r="24" spans="1:10" ht="12.75" customHeight="1" thickBot="1" x14ac:dyDescent="0.3">
      <c r="A24" s="21"/>
      <c r="B24" s="22"/>
      <c r="C24" s="90"/>
      <c r="D24" s="90"/>
      <c r="E24" s="90"/>
      <c r="G24" s="23"/>
      <c r="I24" s="81" t="e">
        <f>+E24/VLOOKUP($B$2,Tableau1[[Formation]:[Total apprenants]],4,FALSE)</f>
        <v>#N/A</v>
      </c>
      <c r="J24" s="82" t="e">
        <f t="shared" si="1"/>
        <v>#DIV/0!</v>
      </c>
    </row>
    <row r="25" spans="1:10" ht="15" customHeight="1" thickTop="1" thickBot="1" x14ac:dyDescent="0.3">
      <c r="A25" s="15" t="s">
        <v>24</v>
      </c>
      <c r="B25" s="15" t="s">
        <v>25</v>
      </c>
      <c r="C25" s="87">
        <f>SUM(C26:C40)</f>
        <v>0</v>
      </c>
      <c r="D25" s="87">
        <f t="shared" ref="D25:E25" si="2">SUM(D26:D40)</f>
        <v>0</v>
      </c>
      <c r="E25" s="87">
        <f t="shared" si="2"/>
        <v>0</v>
      </c>
      <c r="F25" s="17"/>
      <c r="G25" s="18"/>
      <c r="H25" s="17"/>
      <c r="I25" s="79" t="e">
        <f>+E25/VLOOKUP($B$2,Tableau1[[Formation]:[Total apprenants]],4,FALSE)</f>
        <v>#N/A</v>
      </c>
      <c r="J25" s="80" t="e">
        <f t="shared" si="1"/>
        <v>#DIV/0!</v>
      </c>
    </row>
    <row r="26" spans="1:10" ht="12.75" customHeight="1" thickTop="1" x14ac:dyDescent="0.25">
      <c r="A26" s="21">
        <v>601</v>
      </c>
      <c r="B26" s="22" t="s">
        <v>26</v>
      </c>
      <c r="C26" s="88"/>
      <c r="D26" s="88"/>
      <c r="E26" s="88"/>
      <c r="G26" s="23"/>
      <c r="I26" s="81" t="e">
        <f>+E26/VLOOKUP($B$2,Tableau1[[Formation]:[Total apprenants]],4,FALSE)</f>
        <v>#N/A</v>
      </c>
      <c r="J26" s="82" t="e">
        <f t="shared" si="1"/>
        <v>#DIV/0!</v>
      </c>
    </row>
    <row r="27" spans="1:10" ht="12.75" customHeight="1" x14ac:dyDescent="0.25">
      <c r="A27" s="21">
        <v>602</v>
      </c>
      <c r="B27" s="22" t="s">
        <v>27</v>
      </c>
      <c r="C27" s="88"/>
      <c r="D27" s="88"/>
      <c r="E27" s="88"/>
      <c r="G27" s="23"/>
      <c r="I27" s="81" t="e">
        <f>+E27/VLOOKUP($B$2,Tableau1[[Formation]:[Total apprenants]],4,FALSE)</f>
        <v>#N/A</v>
      </c>
      <c r="J27" s="82" t="e">
        <f t="shared" si="1"/>
        <v>#DIV/0!</v>
      </c>
    </row>
    <row r="28" spans="1:10" ht="12.75" customHeight="1" x14ac:dyDescent="0.25">
      <c r="A28" s="21">
        <v>603</v>
      </c>
      <c r="B28" s="22" t="s">
        <v>28</v>
      </c>
      <c r="C28" s="88"/>
      <c r="D28" s="88"/>
      <c r="E28" s="88"/>
      <c r="G28" s="23"/>
      <c r="I28" s="81" t="e">
        <f>+E28/VLOOKUP($B$2,Tableau1[[Formation]:[Total apprenants]],4,FALSE)</f>
        <v>#N/A</v>
      </c>
      <c r="J28" s="82" t="e">
        <f t="shared" si="1"/>
        <v>#DIV/0!</v>
      </c>
    </row>
    <row r="29" spans="1:10" ht="12.75" customHeight="1" x14ac:dyDescent="0.25">
      <c r="A29" s="21">
        <v>606</v>
      </c>
      <c r="B29" s="22" t="s">
        <v>29</v>
      </c>
      <c r="C29" s="88"/>
      <c r="D29" s="88"/>
      <c r="E29" s="88"/>
      <c r="G29" s="23"/>
      <c r="I29" s="81" t="e">
        <f>+E29/VLOOKUP($B$2,Tableau1[[Formation]:[Total apprenants]],4,FALSE)</f>
        <v>#N/A</v>
      </c>
      <c r="J29" s="82" t="e">
        <f t="shared" si="1"/>
        <v>#DIV/0!</v>
      </c>
    </row>
    <row r="30" spans="1:10" ht="12.75" customHeight="1" x14ac:dyDescent="0.25">
      <c r="A30" s="21">
        <v>607</v>
      </c>
      <c r="B30" s="22" t="s">
        <v>30</v>
      </c>
      <c r="C30" s="88"/>
      <c r="D30" s="88"/>
      <c r="E30" s="88"/>
      <c r="G30" s="23"/>
      <c r="I30" s="81" t="e">
        <f>+E30/VLOOKUP($B$2,Tableau1[[Formation]:[Total apprenants]],4,FALSE)</f>
        <v>#N/A</v>
      </c>
      <c r="J30" s="82" t="e">
        <f t="shared" si="1"/>
        <v>#DIV/0!</v>
      </c>
    </row>
    <row r="31" spans="1:10" ht="12.75" customHeight="1" x14ac:dyDescent="0.25">
      <c r="A31" s="21">
        <v>61</v>
      </c>
      <c r="B31" s="22" t="s">
        <v>31</v>
      </c>
      <c r="C31" s="88"/>
      <c r="D31" s="88"/>
      <c r="E31" s="88"/>
      <c r="G31" s="23"/>
      <c r="I31" s="81" t="e">
        <f>+E31/VLOOKUP($B$2,Tableau1[[Formation]:[Total apprenants]],4,FALSE)</f>
        <v>#N/A</v>
      </c>
      <c r="J31" s="82" t="e">
        <f t="shared" si="1"/>
        <v>#DIV/0!</v>
      </c>
    </row>
    <row r="32" spans="1:10" ht="12.75" customHeight="1" x14ac:dyDescent="0.25">
      <c r="A32" s="21">
        <v>62</v>
      </c>
      <c r="B32" s="22" t="s">
        <v>32</v>
      </c>
      <c r="C32" s="88"/>
      <c r="D32" s="88"/>
      <c r="E32" s="88"/>
      <c r="G32" s="23"/>
      <c r="I32" s="81" t="e">
        <f>+E32/VLOOKUP($B$2,Tableau1[[Formation]:[Total apprenants]],4,FALSE)</f>
        <v>#N/A</v>
      </c>
      <c r="J32" s="82" t="e">
        <f t="shared" si="1"/>
        <v>#DIV/0!</v>
      </c>
    </row>
    <row r="33" spans="1:10" ht="12.75" customHeight="1" x14ac:dyDescent="0.25">
      <c r="A33" s="21">
        <v>63</v>
      </c>
      <c r="B33" s="22" t="s">
        <v>33</v>
      </c>
      <c r="C33" s="88"/>
      <c r="D33" s="88"/>
      <c r="E33" s="88"/>
      <c r="G33" s="23"/>
      <c r="I33" s="81" t="e">
        <f>+E33/VLOOKUP($B$2,Tableau1[[Formation]:[Total apprenants]],4,FALSE)</f>
        <v>#N/A</v>
      </c>
      <c r="J33" s="82" t="e">
        <f t="shared" si="1"/>
        <v>#DIV/0!</v>
      </c>
    </row>
    <row r="34" spans="1:10" ht="12.75" customHeight="1" x14ac:dyDescent="0.25">
      <c r="A34" s="21">
        <v>65</v>
      </c>
      <c r="B34" s="22" t="s">
        <v>34</v>
      </c>
      <c r="C34" s="88"/>
      <c r="D34" s="88"/>
      <c r="E34" s="88"/>
      <c r="G34" s="23"/>
      <c r="I34" s="81" t="e">
        <f>+E34/VLOOKUP($B$2,Tableau1[[Formation]:[Total apprenants]],4,FALSE)</f>
        <v>#N/A</v>
      </c>
      <c r="J34" s="82" t="e">
        <f t="shared" si="1"/>
        <v>#DIV/0!</v>
      </c>
    </row>
    <row r="35" spans="1:10" ht="12.75" customHeight="1" x14ac:dyDescent="0.25">
      <c r="A35" s="21">
        <v>66</v>
      </c>
      <c r="B35" s="22" t="s">
        <v>35</v>
      </c>
      <c r="C35" s="88"/>
      <c r="D35" s="88"/>
      <c r="E35" s="88"/>
      <c r="G35" s="23"/>
      <c r="I35" s="81" t="e">
        <f>+E35/VLOOKUP($B$2,Tableau1[[Formation]:[Total apprenants]],4,FALSE)</f>
        <v>#N/A</v>
      </c>
      <c r="J35" s="82" t="e">
        <f t="shared" si="1"/>
        <v>#DIV/0!</v>
      </c>
    </row>
    <row r="36" spans="1:10" ht="12.75" customHeight="1" x14ac:dyDescent="0.25">
      <c r="A36" s="21">
        <v>67</v>
      </c>
      <c r="B36" s="22" t="s">
        <v>36</v>
      </c>
      <c r="C36" s="88"/>
      <c r="D36" s="88"/>
      <c r="E36" s="88"/>
      <c r="G36" s="23"/>
      <c r="I36" s="81" t="e">
        <f>+E36/VLOOKUP($B$2,Tableau1[[Formation]:[Total apprenants]],4,FALSE)</f>
        <v>#N/A</v>
      </c>
      <c r="J36" s="82" t="e">
        <f t="shared" si="1"/>
        <v>#DIV/0!</v>
      </c>
    </row>
    <row r="37" spans="1:10" ht="12.75" customHeight="1" x14ac:dyDescent="0.25">
      <c r="A37" s="21"/>
      <c r="B37" s="30" t="s">
        <v>37</v>
      </c>
      <c r="C37" s="88"/>
      <c r="D37" s="88"/>
      <c r="E37" s="88"/>
      <c r="G37" s="23"/>
      <c r="I37" s="81" t="e">
        <f>+E37/VLOOKUP($B$2,Tableau1[[Formation]:[Total apprenants]],4,FALSE)</f>
        <v>#N/A</v>
      </c>
      <c r="J37" s="82" t="e">
        <f t="shared" si="1"/>
        <v>#DIV/0!</v>
      </c>
    </row>
    <row r="38" spans="1:10" ht="12.75" customHeight="1" x14ac:dyDescent="0.25">
      <c r="A38" s="21">
        <v>68</v>
      </c>
      <c r="B38" s="22" t="s">
        <v>38</v>
      </c>
      <c r="C38" s="88"/>
      <c r="D38" s="88"/>
      <c r="E38" s="88"/>
      <c r="G38" s="23"/>
      <c r="I38" s="81" t="e">
        <f>+E38/VLOOKUP($B$2,Tableau1[[Formation]:[Total apprenants]],4,FALSE)</f>
        <v>#N/A</v>
      </c>
      <c r="J38" s="82" t="e">
        <f t="shared" si="1"/>
        <v>#DIV/0!</v>
      </c>
    </row>
    <row r="39" spans="1:10" ht="12.75" customHeight="1" x14ac:dyDescent="0.25">
      <c r="A39" s="21">
        <v>709</v>
      </c>
      <c r="B39" s="22" t="s">
        <v>39</v>
      </c>
      <c r="C39" s="88"/>
      <c r="D39" s="88"/>
      <c r="E39" s="88"/>
      <c r="G39" s="23"/>
      <c r="I39" s="81" t="e">
        <f>+E39/VLOOKUP($B$2,Tableau1[[Formation]:[Total apprenants]],4,FALSE)</f>
        <v>#N/A</v>
      </c>
      <c r="J39" s="82" t="e">
        <f t="shared" si="1"/>
        <v>#DIV/0!</v>
      </c>
    </row>
    <row r="40" spans="1:10" ht="12.75" customHeight="1" x14ac:dyDescent="0.25">
      <c r="A40" s="21">
        <v>71</v>
      </c>
      <c r="B40" s="22" t="s">
        <v>40</v>
      </c>
      <c r="C40" s="88"/>
      <c r="D40" s="88"/>
      <c r="E40" s="88"/>
      <c r="G40" s="23"/>
      <c r="I40" s="81" t="e">
        <f>+E40/VLOOKUP($B$2,Tableau1[[Formation]:[Total apprenants]],4,FALSE)</f>
        <v>#N/A</v>
      </c>
      <c r="J40" s="82" t="e">
        <f t="shared" si="1"/>
        <v>#DIV/0!</v>
      </c>
    </row>
    <row r="41" spans="1:10" ht="12.75" customHeight="1" thickBot="1" x14ac:dyDescent="0.3">
      <c r="A41" s="31"/>
      <c r="B41" s="22"/>
      <c r="C41" s="90"/>
      <c r="D41" s="90"/>
      <c r="E41" s="90"/>
      <c r="G41" s="23"/>
      <c r="I41" s="81" t="e">
        <f>+E41/VLOOKUP($B$2,Tableau1[[Formation]:[Total apprenants]],4,FALSE)</f>
        <v>#N/A</v>
      </c>
      <c r="J41" s="82" t="e">
        <f t="shared" si="1"/>
        <v>#DIV/0!</v>
      </c>
    </row>
    <row r="42" spans="1:10" ht="15" customHeight="1" thickTop="1" thickBot="1" x14ac:dyDescent="0.3">
      <c r="A42" s="32"/>
      <c r="B42" s="33" t="s">
        <v>41</v>
      </c>
      <c r="C42" s="91">
        <f>+C6+C25</f>
        <v>0</v>
      </c>
      <c r="D42" s="91">
        <f t="shared" ref="D42:E42" si="3">+D6+D25</f>
        <v>0</v>
      </c>
      <c r="E42" s="91">
        <f t="shared" si="3"/>
        <v>0</v>
      </c>
      <c r="F42" s="17"/>
      <c r="G42" s="18"/>
      <c r="H42" s="17"/>
      <c r="I42" s="79" t="e">
        <f>+E42/VLOOKUP($B$2,Tableau1[[Formation]:[Total apprenants]],4,FALSE)</f>
        <v>#N/A</v>
      </c>
      <c r="J42" s="80" t="e">
        <f t="shared" si="1"/>
        <v>#DIV/0!</v>
      </c>
    </row>
    <row r="43" spans="1:10" ht="18" customHeight="1" thickTop="1" thickBot="1" x14ac:dyDescent="0.3">
      <c r="A43" s="32"/>
      <c r="B43" s="33" t="s">
        <v>151</v>
      </c>
      <c r="C43" s="87"/>
      <c r="D43" s="16"/>
      <c r="E43" s="16"/>
      <c r="F43" s="17"/>
      <c r="G43" s="18"/>
      <c r="H43" s="17"/>
      <c r="I43" s="79" t="e">
        <f>+E43/VLOOKUP($B$2,Tableau1[[Formation]:[Total apprenants]],4,FALSE)</f>
        <v>#N/A</v>
      </c>
      <c r="J43" s="17"/>
    </row>
    <row r="44" spans="1:10" ht="15" customHeight="1" thickTop="1" thickBot="1" x14ac:dyDescent="0.3">
      <c r="A44" s="32"/>
      <c r="B44" s="33" t="s">
        <v>42</v>
      </c>
      <c r="C44" s="87"/>
      <c r="D44" s="16"/>
      <c r="E44" s="16"/>
      <c r="F44" s="17"/>
      <c r="G44" s="34"/>
      <c r="H44" s="17"/>
      <c r="I44" s="79" t="e">
        <f>+E44/VLOOKUP($B$2,Tableau1[[Formation]:[Total apprenants]],4,FALSE)</f>
        <v>#N/A</v>
      </c>
      <c r="J44" s="17"/>
    </row>
    <row r="45" spans="1:10" ht="15" customHeight="1" thickTop="1" x14ac:dyDescent="0.25">
      <c r="A45" s="35"/>
      <c r="B45" s="36"/>
    </row>
    <row r="46" spans="1:10" ht="15" customHeight="1" x14ac:dyDescent="0.25">
      <c r="A46" s="37" t="s">
        <v>152</v>
      </c>
      <c r="B46" s="36"/>
    </row>
    <row r="47" spans="1:10" ht="15.75" customHeight="1" x14ac:dyDescent="0.25">
      <c r="A47" s="35"/>
      <c r="B47" s="38"/>
    </row>
    <row r="48" spans="1:10" ht="13.5" thickBot="1" x14ac:dyDescent="0.3"/>
    <row r="49" spans="1:10" ht="25.5" customHeight="1" thickTop="1" thickBot="1" x14ac:dyDescent="0.3">
      <c r="A49" s="39" t="s">
        <v>0</v>
      </c>
      <c r="B49" s="39" t="s">
        <v>1</v>
      </c>
      <c r="C49" s="53" t="s">
        <v>2</v>
      </c>
      <c r="D49" s="53" t="s">
        <v>3</v>
      </c>
      <c r="E49" s="53" t="s">
        <v>4</v>
      </c>
      <c r="G49" s="54" t="s">
        <v>139</v>
      </c>
      <c r="I49" s="11" t="s">
        <v>103</v>
      </c>
      <c r="J49" s="12" t="s">
        <v>104</v>
      </c>
    </row>
    <row r="50" spans="1:10" ht="12.75" customHeight="1" thickBot="1" x14ac:dyDescent="0.3">
      <c r="A50" s="13"/>
      <c r="B50" s="13"/>
      <c r="C50" s="13"/>
      <c r="D50" s="13"/>
      <c r="E50" s="13"/>
      <c r="G50" s="23"/>
    </row>
    <row r="51" spans="1:10" ht="15" customHeight="1" thickTop="1" thickBot="1" x14ac:dyDescent="0.3">
      <c r="A51" s="15" t="s">
        <v>5</v>
      </c>
      <c r="B51" s="15" t="s">
        <v>43</v>
      </c>
      <c r="C51" s="87">
        <f>SUM(C52:C54)</f>
        <v>0</v>
      </c>
      <c r="D51" s="87">
        <f t="shared" ref="D51:E51" si="4">SUM(D52:D54)</f>
        <v>0</v>
      </c>
      <c r="E51" s="87">
        <f t="shared" si="4"/>
        <v>0</v>
      </c>
      <c r="F51" s="17"/>
      <c r="G51" s="18"/>
      <c r="H51" s="17"/>
      <c r="I51" s="79" t="e">
        <f>+E51/VLOOKUP($B$2,Tableau1[[Formation]:[Total apprenants]],4,FALSE)</f>
        <v>#N/A</v>
      </c>
      <c r="J51" s="80" t="e">
        <f>+E51/$E$72</f>
        <v>#DIV/0!</v>
      </c>
    </row>
    <row r="52" spans="1:10" ht="12.75" customHeight="1" thickTop="1" x14ac:dyDescent="0.25">
      <c r="A52" s="40">
        <v>7061</v>
      </c>
      <c r="B52" s="26" t="s">
        <v>44</v>
      </c>
      <c r="C52" s="88"/>
      <c r="D52" s="88"/>
      <c r="E52" s="88"/>
      <c r="G52" s="23"/>
      <c r="I52" s="81" t="e">
        <f>+E52/VLOOKUP($B$2,Tableau1[[Formation]:[Total apprenants]],4,FALSE)</f>
        <v>#N/A</v>
      </c>
      <c r="J52" s="82" t="e">
        <f t="shared" ref="J52:J72" si="5">+E52/$E$72</f>
        <v>#DIV/0!</v>
      </c>
    </row>
    <row r="53" spans="1:10" ht="12.75" customHeight="1" x14ac:dyDescent="0.25">
      <c r="A53" s="40">
        <v>7063</v>
      </c>
      <c r="B53" s="26" t="s">
        <v>45</v>
      </c>
      <c r="C53" s="88"/>
      <c r="D53" s="88"/>
      <c r="E53" s="88"/>
      <c r="G53" s="23"/>
      <c r="I53" s="81" t="e">
        <f>+E53/VLOOKUP($B$2,Tableau1[[Formation]:[Total apprenants]],4,FALSE)</f>
        <v>#N/A</v>
      </c>
      <c r="J53" s="82" t="e">
        <f t="shared" si="5"/>
        <v>#DIV/0!</v>
      </c>
    </row>
    <row r="54" spans="1:10" ht="12.75" customHeight="1" x14ac:dyDescent="0.25">
      <c r="A54" s="40">
        <v>7471</v>
      </c>
      <c r="B54" s="26" t="s">
        <v>46</v>
      </c>
      <c r="C54" s="88"/>
      <c r="D54" s="88"/>
      <c r="E54" s="88"/>
      <c r="G54" s="23"/>
      <c r="I54" s="81" t="e">
        <f>+E54/VLOOKUP($B$2,Tableau1[[Formation]:[Total apprenants]],4,FALSE)</f>
        <v>#N/A</v>
      </c>
      <c r="J54" s="82" t="e">
        <f t="shared" si="5"/>
        <v>#DIV/0!</v>
      </c>
    </row>
    <row r="55" spans="1:10" ht="12.75" customHeight="1" thickBot="1" x14ac:dyDescent="0.3">
      <c r="A55" s="40"/>
      <c r="B55" s="41"/>
      <c r="C55" s="88"/>
      <c r="D55" s="88"/>
      <c r="E55" s="88"/>
      <c r="G55" s="23"/>
      <c r="I55" s="81" t="e">
        <f>+E55/VLOOKUP($B$2,Tableau1[[Formation]:[Total apprenants]],4,FALSE)</f>
        <v>#N/A</v>
      </c>
      <c r="J55" s="82" t="e">
        <f t="shared" si="5"/>
        <v>#DIV/0!</v>
      </c>
    </row>
    <row r="56" spans="1:10" ht="15" customHeight="1" thickTop="1" thickBot="1" x14ac:dyDescent="0.3">
      <c r="A56" s="15" t="s">
        <v>24</v>
      </c>
      <c r="B56" s="15" t="s">
        <v>47</v>
      </c>
      <c r="C56" s="87">
        <f>SUM(C57:C63,C66:C71)</f>
        <v>0</v>
      </c>
      <c r="D56" s="87">
        <f t="shared" ref="D56:E56" si="6">SUM(D57:D63,D66:D71)</f>
        <v>0</v>
      </c>
      <c r="E56" s="87">
        <f t="shared" si="6"/>
        <v>0</v>
      </c>
      <c r="F56" s="17"/>
      <c r="G56" s="18"/>
      <c r="H56" s="17"/>
      <c r="I56" s="79" t="e">
        <f>+E56/VLOOKUP($B$2,Tableau1[[Formation]:[Total apprenants]],4,FALSE)</f>
        <v>#N/A</v>
      </c>
      <c r="J56" s="80" t="e">
        <f t="shared" si="5"/>
        <v>#DIV/0!</v>
      </c>
    </row>
    <row r="57" spans="1:10" ht="25.5" customHeight="1" thickTop="1" x14ac:dyDescent="0.25">
      <c r="A57" s="40">
        <v>70</v>
      </c>
      <c r="B57" s="42" t="s">
        <v>48</v>
      </c>
      <c r="C57" s="88"/>
      <c r="D57" s="88"/>
      <c r="E57" s="88"/>
      <c r="G57" s="23"/>
      <c r="I57" s="81" t="e">
        <f>+E57/VLOOKUP($B$2,Tableau1[[Formation]:[Total apprenants]],4,FALSE)</f>
        <v>#N/A</v>
      </c>
      <c r="J57" s="82" t="e">
        <f t="shared" si="5"/>
        <v>#DIV/0!</v>
      </c>
    </row>
    <row r="58" spans="1:10" ht="12.75" customHeight="1" x14ac:dyDescent="0.25">
      <c r="A58" s="40">
        <v>71</v>
      </c>
      <c r="B58" s="26" t="s">
        <v>40</v>
      </c>
      <c r="C58" s="88"/>
      <c r="D58" s="88"/>
      <c r="E58" s="88"/>
      <c r="G58" s="23"/>
      <c r="I58" s="81" t="e">
        <f>+E58/VLOOKUP($B$2,Tableau1[[Formation]:[Total apprenants]],4,FALSE)</f>
        <v>#N/A</v>
      </c>
      <c r="J58" s="82" t="e">
        <f t="shared" si="5"/>
        <v>#DIV/0!</v>
      </c>
    </row>
    <row r="59" spans="1:10" ht="12.75" customHeight="1" x14ac:dyDescent="0.25">
      <c r="A59" s="40">
        <v>72</v>
      </c>
      <c r="B59" s="26" t="s">
        <v>49</v>
      </c>
      <c r="C59" s="88"/>
      <c r="D59" s="88"/>
      <c r="E59" s="88"/>
      <c r="G59" s="23"/>
      <c r="I59" s="81" t="e">
        <f>+E59/VLOOKUP($B$2,Tableau1[[Formation]:[Total apprenants]],4,FALSE)</f>
        <v>#N/A</v>
      </c>
      <c r="J59" s="82" t="e">
        <f t="shared" si="5"/>
        <v>#DIV/0!</v>
      </c>
    </row>
    <row r="60" spans="1:10" ht="12.75" customHeight="1" x14ac:dyDescent="0.25">
      <c r="A60" s="40">
        <v>74</v>
      </c>
      <c r="B60" s="26" t="s">
        <v>50</v>
      </c>
      <c r="C60" s="88"/>
      <c r="D60" s="88"/>
      <c r="E60" s="88"/>
      <c r="G60" s="23"/>
      <c r="I60" s="81" t="e">
        <f>+E60/VLOOKUP($B$2,Tableau1[[Formation]:[Total apprenants]],4,FALSE)</f>
        <v>#N/A</v>
      </c>
      <c r="J60" s="82" t="e">
        <f t="shared" si="5"/>
        <v>#DIV/0!</v>
      </c>
    </row>
    <row r="61" spans="1:10" ht="12.75" customHeight="1" x14ac:dyDescent="0.25">
      <c r="A61" s="40">
        <v>75</v>
      </c>
      <c r="B61" s="26" t="s">
        <v>51</v>
      </c>
      <c r="C61" s="88"/>
      <c r="D61" s="88"/>
      <c r="E61" s="88"/>
      <c r="G61" s="23"/>
      <c r="I61" s="81" t="e">
        <f>+E61/VLOOKUP($B$2,Tableau1[[Formation]:[Total apprenants]],4,FALSE)</f>
        <v>#N/A</v>
      </c>
      <c r="J61" s="82" t="e">
        <f t="shared" si="5"/>
        <v>#DIV/0!</v>
      </c>
    </row>
    <row r="62" spans="1:10" ht="12.75" customHeight="1" x14ac:dyDescent="0.25">
      <c r="A62" s="40">
        <v>76</v>
      </c>
      <c r="B62" s="26" t="s">
        <v>52</v>
      </c>
      <c r="C62" s="88"/>
      <c r="D62" s="88"/>
      <c r="E62" s="88"/>
      <c r="G62" s="23"/>
      <c r="I62" s="81" t="e">
        <f>+E62/VLOOKUP($B$2,Tableau1[[Formation]:[Total apprenants]],4,FALSE)</f>
        <v>#N/A</v>
      </c>
      <c r="J62" s="82" t="e">
        <f t="shared" si="5"/>
        <v>#DIV/0!</v>
      </c>
    </row>
    <row r="63" spans="1:10" ht="12.75" customHeight="1" x14ac:dyDescent="0.25">
      <c r="A63" s="40">
        <v>77</v>
      </c>
      <c r="B63" s="26" t="s">
        <v>53</v>
      </c>
      <c r="C63" s="88"/>
      <c r="D63" s="88"/>
      <c r="E63" s="88"/>
      <c r="G63" s="23"/>
      <c r="I63" s="81" t="e">
        <f>+E63/VLOOKUP($B$2,Tableau1[[Formation]:[Total apprenants]],4,FALSE)</f>
        <v>#N/A</v>
      </c>
      <c r="J63" s="82" t="e">
        <f t="shared" si="5"/>
        <v>#DIV/0!</v>
      </c>
    </row>
    <row r="64" spans="1:10" ht="12.75" customHeight="1" x14ac:dyDescent="0.25">
      <c r="A64" s="40"/>
      <c r="B64" s="43" t="s">
        <v>54</v>
      </c>
      <c r="C64" s="88"/>
      <c r="D64" s="88"/>
      <c r="E64" s="88"/>
      <c r="G64" s="23"/>
      <c r="I64" s="81" t="e">
        <f>+E64/VLOOKUP($B$2,Tableau1[[Formation]:[Total apprenants]],4,FALSE)</f>
        <v>#N/A</v>
      </c>
      <c r="J64" s="82" t="e">
        <f t="shared" si="5"/>
        <v>#DIV/0!</v>
      </c>
    </row>
    <row r="65" spans="1:10" ht="12.75" customHeight="1" x14ac:dyDescent="0.25">
      <c r="A65" s="40"/>
      <c r="B65" s="43" t="s">
        <v>55</v>
      </c>
      <c r="C65" s="88"/>
      <c r="D65" s="88"/>
      <c r="E65" s="88"/>
      <c r="G65" s="23"/>
      <c r="I65" s="81" t="e">
        <f>+E65/VLOOKUP($B$2,Tableau1[[Formation]:[Total apprenants]],4,FALSE)</f>
        <v>#N/A</v>
      </c>
      <c r="J65" s="82" t="e">
        <f t="shared" si="5"/>
        <v>#DIV/0!</v>
      </c>
    </row>
    <row r="66" spans="1:10" ht="12.75" customHeight="1" x14ac:dyDescent="0.25">
      <c r="A66" s="40">
        <v>78</v>
      </c>
      <c r="B66" s="26" t="s">
        <v>56</v>
      </c>
      <c r="C66" s="88"/>
      <c r="D66" s="88"/>
      <c r="E66" s="88"/>
      <c r="G66" s="23"/>
      <c r="I66" s="81" t="e">
        <f>+E66/VLOOKUP($B$2,Tableau1[[Formation]:[Total apprenants]],4,FALSE)</f>
        <v>#N/A</v>
      </c>
      <c r="J66" s="82" t="e">
        <f t="shared" si="5"/>
        <v>#DIV/0!</v>
      </c>
    </row>
    <row r="67" spans="1:10" ht="12.75" customHeight="1" x14ac:dyDescent="0.25">
      <c r="A67" s="40">
        <v>79</v>
      </c>
      <c r="B67" s="26" t="s">
        <v>57</v>
      </c>
      <c r="C67" s="88"/>
      <c r="D67" s="88"/>
      <c r="E67" s="88"/>
      <c r="G67" s="23"/>
      <c r="I67" s="81" t="e">
        <f>+E67/VLOOKUP($B$2,Tableau1[[Formation]:[Total apprenants]],4,FALSE)</f>
        <v>#N/A</v>
      </c>
      <c r="J67" s="82" t="e">
        <f t="shared" si="5"/>
        <v>#DIV/0!</v>
      </c>
    </row>
    <row r="68" spans="1:10" ht="12.75" customHeight="1" x14ac:dyDescent="0.25">
      <c r="A68" s="40">
        <v>603</v>
      </c>
      <c r="B68" s="26" t="s">
        <v>58</v>
      </c>
      <c r="C68" s="88"/>
      <c r="D68" s="88"/>
      <c r="E68" s="88"/>
      <c r="G68" s="23"/>
      <c r="I68" s="81" t="e">
        <f>+E68/VLOOKUP($B$2,Tableau1[[Formation]:[Total apprenants]],4,FALSE)</f>
        <v>#N/A</v>
      </c>
      <c r="J68" s="82" t="e">
        <f t="shared" si="5"/>
        <v>#DIV/0!</v>
      </c>
    </row>
    <row r="69" spans="1:10" ht="12.75" customHeight="1" x14ac:dyDescent="0.25">
      <c r="A69" s="40"/>
      <c r="B69" s="26" t="s">
        <v>59</v>
      </c>
      <c r="C69" s="88"/>
      <c r="D69" s="88"/>
      <c r="E69" s="88"/>
      <c r="G69" s="23"/>
      <c r="I69" s="81" t="e">
        <f>+E69/VLOOKUP($B$2,Tableau1[[Formation]:[Total apprenants]],4,FALSE)</f>
        <v>#N/A</v>
      </c>
      <c r="J69" s="82" t="e">
        <f t="shared" si="5"/>
        <v>#DIV/0!</v>
      </c>
    </row>
    <row r="70" spans="1:10" ht="25.5" customHeight="1" x14ac:dyDescent="0.25">
      <c r="A70" s="40"/>
      <c r="B70" s="42" t="s">
        <v>60</v>
      </c>
      <c r="C70" s="88"/>
      <c r="D70" s="88"/>
      <c r="E70" s="88"/>
      <c r="G70" s="23"/>
      <c r="I70" s="81" t="e">
        <f>+E70/VLOOKUP($B$2,Tableau1[[Formation]:[Total apprenants]],4,FALSE)</f>
        <v>#N/A</v>
      </c>
      <c r="J70" s="82" t="e">
        <f t="shared" si="5"/>
        <v>#DIV/0!</v>
      </c>
    </row>
    <row r="71" spans="1:10" ht="12.75" customHeight="1" thickBot="1" x14ac:dyDescent="0.3">
      <c r="A71" s="44">
        <v>649</v>
      </c>
      <c r="B71" s="3" t="s">
        <v>61</v>
      </c>
      <c r="C71" s="90"/>
      <c r="D71" s="90"/>
      <c r="E71" s="90"/>
      <c r="G71" s="23"/>
      <c r="I71" s="81" t="e">
        <f>+E71/VLOOKUP($B$2,Tableau1[[Formation]:[Total apprenants]],4,FALSE)</f>
        <v>#N/A</v>
      </c>
      <c r="J71" s="82" t="e">
        <f t="shared" si="5"/>
        <v>#DIV/0!</v>
      </c>
    </row>
    <row r="72" spans="1:10" ht="15" customHeight="1" thickTop="1" thickBot="1" x14ac:dyDescent="0.3">
      <c r="A72" s="32"/>
      <c r="B72" s="33" t="s">
        <v>62</v>
      </c>
      <c r="C72" s="88">
        <f>+C51+C56</f>
        <v>0</v>
      </c>
      <c r="D72" s="88">
        <f t="shared" ref="D72:E72" si="7">+D51+D56</f>
        <v>0</v>
      </c>
      <c r="E72" s="88">
        <f t="shared" si="7"/>
        <v>0</v>
      </c>
      <c r="G72" s="23"/>
      <c r="I72" s="79" t="e">
        <f>+E72/VLOOKUP($B$2,Tableau1[[Formation]:[Total apprenants]],4,FALSE)</f>
        <v>#N/A</v>
      </c>
      <c r="J72" s="80" t="e">
        <f t="shared" si="5"/>
        <v>#DIV/0!</v>
      </c>
    </row>
    <row r="73" spans="1:10" ht="18" customHeight="1" thickTop="1" thickBot="1" x14ac:dyDescent="0.3">
      <c r="A73" s="32"/>
      <c r="B73" s="33" t="s">
        <v>153</v>
      </c>
      <c r="C73" s="92"/>
      <c r="D73" s="45"/>
      <c r="E73" s="45"/>
      <c r="G73" s="23"/>
      <c r="I73" s="83" t="e">
        <f>+E73/VLOOKUP($B$2,Tableau1[[Formation]:[Total apprenants]],4,FALSE)</f>
        <v>#N/A</v>
      </c>
      <c r="J73" s="84"/>
    </row>
    <row r="74" spans="1:10" ht="15" customHeight="1" thickTop="1" thickBot="1" x14ac:dyDescent="0.3">
      <c r="A74" s="32"/>
      <c r="B74" s="33" t="s">
        <v>63</v>
      </c>
      <c r="C74" s="92"/>
      <c r="D74" s="45"/>
      <c r="E74" s="45"/>
      <c r="G74" s="46"/>
      <c r="I74" s="83" t="e">
        <f>+E74/VLOOKUP($B$2,Tableau1[[Formation]:[Total apprenants]],4,FALSE)</f>
        <v>#N/A</v>
      </c>
      <c r="J74" s="84"/>
    </row>
    <row r="75" spans="1:10" ht="15" customHeight="1" thickTop="1" x14ac:dyDescent="0.25">
      <c r="A75" s="35"/>
      <c r="B75" s="36"/>
      <c r="C75" s="29"/>
      <c r="D75" s="29"/>
      <c r="E75" s="29"/>
      <c r="I75" s="17"/>
    </row>
    <row r="77" spans="1:10" ht="15" customHeight="1" x14ac:dyDescent="0.25">
      <c r="A77" s="37" t="s">
        <v>154</v>
      </c>
      <c r="B77" s="36"/>
    </row>
    <row r="79" spans="1:10" x14ac:dyDescent="0.25">
      <c r="B79" s="17" t="s">
        <v>149</v>
      </c>
    </row>
    <row r="80" spans="1:10" ht="13.5" thickBot="1" x14ac:dyDescent="0.3"/>
    <row r="81" spans="1:10" ht="27" thickTop="1" thickBot="1" x14ac:dyDescent="0.3">
      <c r="A81" s="47" t="s">
        <v>137</v>
      </c>
      <c r="B81" s="3" t="s">
        <v>136</v>
      </c>
      <c r="C81" s="45"/>
      <c r="D81" s="45"/>
      <c r="E81" s="45"/>
      <c r="G81" s="48"/>
      <c r="I81" s="83" t="e">
        <f>+E81/VLOOKUP($B$2,Tableau1[[Formation]:[Total apprenants]],4,FALSE)</f>
        <v>#N/A</v>
      </c>
      <c r="J81" s="84" t="e">
        <f t="shared" ref="J81" si="8">+E81/$E$42</f>
        <v>#DIV/0!</v>
      </c>
    </row>
    <row r="82" spans="1:10" ht="13.5" thickTop="1" x14ac:dyDescent="0.25"/>
    <row r="85" spans="1:10" x14ac:dyDescent="0.25">
      <c r="I85" s="84"/>
    </row>
    <row r="86" spans="1:10" x14ac:dyDescent="0.25">
      <c r="I86" s="84"/>
    </row>
    <row r="87" spans="1:10" x14ac:dyDescent="0.25">
      <c r="I87" s="84"/>
    </row>
    <row r="88" spans="1:10" x14ac:dyDescent="0.25">
      <c r="I88" s="84"/>
    </row>
    <row r="89" spans="1:10" x14ac:dyDescent="0.25">
      <c r="I89" s="84"/>
    </row>
    <row r="90" spans="1:10" x14ac:dyDescent="0.25">
      <c r="I90" s="84"/>
    </row>
    <row r="91" spans="1:10" x14ac:dyDescent="0.25">
      <c r="I91" s="84"/>
    </row>
  </sheetData>
  <sheetProtection selectLockedCells="1" selectUnlockedCells="1"/>
  <mergeCells count="1">
    <mergeCell ref="A1:E1"/>
  </mergeCells>
  <pageMargins left="0.78749999999999998" right="0.78749999999999998" top="0.98402777777777772" bottom="0.98402777777777772" header="0.51180555555555551" footer="0.51180555555555551"/>
  <pageSetup paperSize="9" scale="61" firstPageNumber="0" orientation="landscape" horizontalDpi="300" verticalDpi="300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67F788-AE4C-45C8-87E3-4FD7655DDA0E}">
          <x14:formula1>
            <xm:f>Effectifs_apprenants!$B$45:$B$73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B0020-0EF8-42AC-9FC3-603C52846923}">
  <dimension ref="A1:J91"/>
  <sheetViews>
    <sheetView view="pageBreakPreview" zoomScale="60" zoomScaleNormal="120" workbookViewId="0">
      <selection activeCell="B20" sqref="B20"/>
    </sheetView>
  </sheetViews>
  <sheetFormatPr baseColWidth="10" defaultColWidth="11.453125" defaultRowHeight="13" x14ac:dyDescent="0.25"/>
  <cols>
    <col min="1" max="1" width="11.453125" style="3" customWidth="1"/>
    <col min="2" max="2" width="80.7265625" style="3" customWidth="1"/>
    <col min="3" max="5" width="14.7265625" style="3" customWidth="1"/>
    <col min="6" max="6" width="2" style="3" customWidth="1"/>
    <col min="7" max="7" width="36.7265625" style="7" customWidth="1"/>
    <col min="8" max="8" width="2" style="3" customWidth="1"/>
    <col min="9" max="9" width="13.1796875" style="3" customWidth="1"/>
    <col min="10" max="10" width="11.453125" style="3"/>
    <col min="11" max="259" width="11.453125" style="1"/>
    <col min="260" max="260" width="80.7265625" style="1" customWidth="1"/>
    <col min="261" max="263" width="14.7265625" style="1" customWidth="1"/>
    <col min="264" max="515" width="11.453125" style="1"/>
    <col min="516" max="516" width="80.7265625" style="1" customWidth="1"/>
    <col min="517" max="519" width="14.7265625" style="1" customWidth="1"/>
    <col min="520" max="771" width="11.453125" style="1"/>
    <col min="772" max="772" width="80.7265625" style="1" customWidth="1"/>
    <col min="773" max="775" width="14.7265625" style="1" customWidth="1"/>
    <col min="776" max="1027" width="11.453125" style="1"/>
    <col min="1028" max="1028" width="80.7265625" style="1" customWidth="1"/>
    <col min="1029" max="1031" width="14.7265625" style="1" customWidth="1"/>
    <col min="1032" max="1283" width="11.453125" style="1"/>
    <col min="1284" max="1284" width="80.7265625" style="1" customWidth="1"/>
    <col min="1285" max="1287" width="14.7265625" style="1" customWidth="1"/>
    <col min="1288" max="1539" width="11.453125" style="1"/>
    <col min="1540" max="1540" width="80.7265625" style="1" customWidth="1"/>
    <col min="1541" max="1543" width="14.7265625" style="1" customWidth="1"/>
    <col min="1544" max="1795" width="11.453125" style="1"/>
    <col min="1796" max="1796" width="80.7265625" style="1" customWidth="1"/>
    <col min="1797" max="1799" width="14.7265625" style="1" customWidth="1"/>
    <col min="1800" max="2051" width="11.453125" style="1"/>
    <col min="2052" max="2052" width="80.7265625" style="1" customWidth="1"/>
    <col min="2053" max="2055" width="14.7265625" style="1" customWidth="1"/>
    <col min="2056" max="2307" width="11.453125" style="1"/>
    <col min="2308" max="2308" width="80.7265625" style="1" customWidth="1"/>
    <col min="2309" max="2311" width="14.7265625" style="1" customWidth="1"/>
    <col min="2312" max="2563" width="11.453125" style="1"/>
    <col min="2564" max="2564" width="80.7265625" style="1" customWidth="1"/>
    <col min="2565" max="2567" width="14.7265625" style="1" customWidth="1"/>
    <col min="2568" max="2819" width="11.453125" style="1"/>
    <col min="2820" max="2820" width="80.7265625" style="1" customWidth="1"/>
    <col min="2821" max="2823" width="14.7265625" style="1" customWidth="1"/>
    <col min="2824" max="3075" width="11.453125" style="1"/>
    <col min="3076" max="3076" width="80.7265625" style="1" customWidth="1"/>
    <col min="3077" max="3079" width="14.7265625" style="1" customWidth="1"/>
    <col min="3080" max="3331" width="11.453125" style="1"/>
    <col min="3332" max="3332" width="80.7265625" style="1" customWidth="1"/>
    <col min="3333" max="3335" width="14.7265625" style="1" customWidth="1"/>
    <col min="3336" max="3587" width="11.453125" style="1"/>
    <col min="3588" max="3588" width="80.7265625" style="1" customWidth="1"/>
    <col min="3589" max="3591" width="14.7265625" style="1" customWidth="1"/>
    <col min="3592" max="3843" width="11.453125" style="1"/>
    <col min="3844" max="3844" width="80.7265625" style="1" customWidth="1"/>
    <col min="3845" max="3847" width="14.7265625" style="1" customWidth="1"/>
    <col min="3848" max="4099" width="11.453125" style="1"/>
    <col min="4100" max="4100" width="80.7265625" style="1" customWidth="1"/>
    <col min="4101" max="4103" width="14.7265625" style="1" customWidth="1"/>
    <col min="4104" max="4355" width="11.453125" style="1"/>
    <col min="4356" max="4356" width="80.7265625" style="1" customWidth="1"/>
    <col min="4357" max="4359" width="14.7265625" style="1" customWidth="1"/>
    <col min="4360" max="4611" width="11.453125" style="1"/>
    <col min="4612" max="4612" width="80.7265625" style="1" customWidth="1"/>
    <col min="4613" max="4615" width="14.7265625" style="1" customWidth="1"/>
    <col min="4616" max="4867" width="11.453125" style="1"/>
    <col min="4868" max="4868" width="80.7265625" style="1" customWidth="1"/>
    <col min="4869" max="4871" width="14.7265625" style="1" customWidth="1"/>
    <col min="4872" max="5123" width="11.453125" style="1"/>
    <col min="5124" max="5124" width="80.7265625" style="1" customWidth="1"/>
    <col min="5125" max="5127" width="14.7265625" style="1" customWidth="1"/>
    <col min="5128" max="5379" width="11.453125" style="1"/>
    <col min="5380" max="5380" width="80.7265625" style="1" customWidth="1"/>
    <col min="5381" max="5383" width="14.7265625" style="1" customWidth="1"/>
    <col min="5384" max="5635" width="11.453125" style="1"/>
    <col min="5636" max="5636" width="80.7265625" style="1" customWidth="1"/>
    <col min="5637" max="5639" width="14.7265625" style="1" customWidth="1"/>
    <col min="5640" max="5891" width="11.453125" style="1"/>
    <col min="5892" max="5892" width="80.7265625" style="1" customWidth="1"/>
    <col min="5893" max="5895" width="14.7265625" style="1" customWidth="1"/>
    <col min="5896" max="6147" width="11.453125" style="1"/>
    <col min="6148" max="6148" width="80.7265625" style="1" customWidth="1"/>
    <col min="6149" max="6151" width="14.7265625" style="1" customWidth="1"/>
    <col min="6152" max="6403" width="11.453125" style="1"/>
    <col min="6404" max="6404" width="80.7265625" style="1" customWidth="1"/>
    <col min="6405" max="6407" width="14.7265625" style="1" customWidth="1"/>
    <col min="6408" max="6659" width="11.453125" style="1"/>
    <col min="6660" max="6660" width="80.7265625" style="1" customWidth="1"/>
    <col min="6661" max="6663" width="14.7265625" style="1" customWidth="1"/>
    <col min="6664" max="6915" width="11.453125" style="1"/>
    <col min="6916" max="6916" width="80.7265625" style="1" customWidth="1"/>
    <col min="6917" max="6919" width="14.7265625" style="1" customWidth="1"/>
    <col min="6920" max="7171" width="11.453125" style="1"/>
    <col min="7172" max="7172" width="80.7265625" style="1" customWidth="1"/>
    <col min="7173" max="7175" width="14.7265625" style="1" customWidth="1"/>
    <col min="7176" max="7427" width="11.453125" style="1"/>
    <col min="7428" max="7428" width="80.7265625" style="1" customWidth="1"/>
    <col min="7429" max="7431" width="14.7265625" style="1" customWidth="1"/>
    <col min="7432" max="7683" width="11.453125" style="1"/>
    <col min="7684" max="7684" width="80.7265625" style="1" customWidth="1"/>
    <col min="7685" max="7687" width="14.7265625" style="1" customWidth="1"/>
    <col min="7688" max="7939" width="11.453125" style="1"/>
    <col min="7940" max="7940" width="80.7265625" style="1" customWidth="1"/>
    <col min="7941" max="7943" width="14.7265625" style="1" customWidth="1"/>
    <col min="7944" max="8195" width="11.453125" style="1"/>
    <col min="8196" max="8196" width="80.7265625" style="1" customWidth="1"/>
    <col min="8197" max="8199" width="14.7265625" style="1" customWidth="1"/>
    <col min="8200" max="8451" width="11.453125" style="1"/>
    <col min="8452" max="8452" width="80.7265625" style="1" customWidth="1"/>
    <col min="8453" max="8455" width="14.7265625" style="1" customWidth="1"/>
    <col min="8456" max="8707" width="11.453125" style="1"/>
    <col min="8708" max="8708" width="80.7265625" style="1" customWidth="1"/>
    <col min="8709" max="8711" width="14.7265625" style="1" customWidth="1"/>
    <col min="8712" max="8963" width="11.453125" style="1"/>
    <col min="8964" max="8964" width="80.7265625" style="1" customWidth="1"/>
    <col min="8965" max="8967" width="14.7265625" style="1" customWidth="1"/>
    <col min="8968" max="9219" width="11.453125" style="1"/>
    <col min="9220" max="9220" width="80.7265625" style="1" customWidth="1"/>
    <col min="9221" max="9223" width="14.7265625" style="1" customWidth="1"/>
    <col min="9224" max="9475" width="11.453125" style="1"/>
    <col min="9476" max="9476" width="80.7265625" style="1" customWidth="1"/>
    <col min="9477" max="9479" width="14.7265625" style="1" customWidth="1"/>
    <col min="9480" max="9731" width="11.453125" style="1"/>
    <col min="9732" max="9732" width="80.7265625" style="1" customWidth="1"/>
    <col min="9733" max="9735" width="14.7265625" style="1" customWidth="1"/>
    <col min="9736" max="9987" width="11.453125" style="1"/>
    <col min="9988" max="9988" width="80.7265625" style="1" customWidth="1"/>
    <col min="9989" max="9991" width="14.7265625" style="1" customWidth="1"/>
    <col min="9992" max="10243" width="11.453125" style="1"/>
    <col min="10244" max="10244" width="80.7265625" style="1" customWidth="1"/>
    <col min="10245" max="10247" width="14.7265625" style="1" customWidth="1"/>
    <col min="10248" max="10499" width="11.453125" style="1"/>
    <col min="10500" max="10500" width="80.7265625" style="1" customWidth="1"/>
    <col min="10501" max="10503" width="14.7265625" style="1" customWidth="1"/>
    <col min="10504" max="10755" width="11.453125" style="1"/>
    <col min="10756" max="10756" width="80.7265625" style="1" customWidth="1"/>
    <col min="10757" max="10759" width="14.7265625" style="1" customWidth="1"/>
    <col min="10760" max="11011" width="11.453125" style="1"/>
    <col min="11012" max="11012" width="80.7265625" style="1" customWidth="1"/>
    <col min="11013" max="11015" width="14.7265625" style="1" customWidth="1"/>
    <col min="11016" max="11267" width="11.453125" style="1"/>
    <col min="11268" max="11268" width="80.7265625" style="1" customWidth="1"/>
    <col min="11269" max="11271" width="14.7265625" style="1" customWidth="1"/>
    <col min="11272" max="11523" width="11.453125" style="1"/>
    <col min="11524" max="11524" width="80.7265625" style="1" customWidth="1"/>
    <col min="11525" max="11527" width="14.7265625" style="1" customWidth="1"/>
    <col min="11528" max="11779" width="11.453125" style="1"/>
    <col min="11780" max="11780" width="80.7265625" style="1" customWidth="1"/>
    <col min="11781" max="11783" width="14.7265625" style="1" customWidth="1"/>
    <col min="11784" max="12035" width="11.453125" style="1"/>
    <col min="12036" max="12036" width="80.7265625" style="1" customWidth="1"/>
    <col min="12037" max="12039" width="14.7265625" style="1" customWidth="1"/>
    <col min="12040" max="12291" width="11.453125" style="1"/>
    <col min="12292" max="12292" width="80.7265625" style="1" customWidth="1"/>
    <col min="12293" max="12295" width="14.7265625" style="1" customWidth="1"/>
    <col min="12296" max="12547" width="11.453125" style="1"/>
    <col min="12548" max="12548" width="80.7265625" style="1" customWidth="1"/>
    <col min="12549" max="12551" width="14.7265625" style="1" customWidth="1"/>
    <col min="12552" max="12803" width="11.453125" style="1"/>
    <col min="12804" max="12804" width="80.7265625" style="1" customWidth="1"/>
    <col min="12805" max="12807" width="14.7265625" style="1" customWidth="1"/>
    <col min="12808" max="13059" width="11.453125" style="1"/>
    <col min="13060" max="13060" width="80.7265625" style="1" customWidth="1"/>
    <col min="13061" max="13063" width="14.7265625" style="1" customWidth="1"/>
    <col min="13064" max="13315" width="11.453125" style="1"/>
    <col min="13316" max="13316" width="80.7265625" style="1" customWidth="1"/>
    <col min="13317" max="13319" width="14.7265625" style="1" customWidth="1"/>
    <col min="13320" max="13571" width="11.453125" style="1"/>
    <col min="13572" max="13572" width="80.7265625" style="1" customWidth="1"/>
    <col min="13573" max="13575" width="14.7265625" style="1" customWidth="1"/>
    <col min="13576" max="13827" width="11.453125" style="1"/>
    <col min="13828" max="13828" width="80.7265625" style="1" customWidth="1"/>
    <col min="13829" max="13831" width="14.7265625" style="1" customWidth="1"/>
    <col min="13832" max="14083" width="11.453125" style="1"/>
    <col min="14084" max="14084" width="80.7265625" style="1" customWidth="1"/>
    <col min="14085" max="14087" width="14.7265625" style="1" customWidth="1"/>
    <col min="14088" max="14339" width="11.453125" style="1"/>
    <col min="14340" max="14340" width="80.7265625" style="1" customWidth="1"/>
    <col min="14341" max="14343" width="14.7265625" style="1" customWidth="1"/>
    <col min="14344" max="14595" width="11.453125" style="1"/>
    <col min="14596" max="14596" width="80.7265625" style="1" customWidth="1"/>
    <col min="14597" max="14599" width="14.7265625" style="1" customWidth="1"/>
    <col min="14600" max="14851" width="11.453125" style="1"/>
    <col min="14852" max="14852" width="80.7265625" style="1" customWidth="1"/>
    <col min="14853" max="14855" width="14.7265625" style="1" customWidth="1"/>
    <col min="14856" max="15107" width="11.453125" style="1"/>
    <col min="15108" max="15108" width="80.7265625" style="1" customWidth="1"/>
    <col min="15109" max="15111" width="14.7265625" style="1" customWidth="1"/>
    <col min="15112" max="15363" width="11.453125" style="1"/>
    <col min="15364" max="15364" width="80.7265625" style="1" customWidth="1"/>
    <col min="15365" max="15367" width="14.7265625" style="1" customWidth="1"/>
    <col min="15368" max="15619" width="11.453125" style="1"/>
    <col min="15620" max="15620" width="80.7265625" style="1" customWidth="1"/>
    <col min="15621" max="15623" width="14.7265625" style="1" customWidth="1"/>
    <col min="15624" max="15875" width="11.453125" style="1"/>
    <col min="15876" max="15876" width="80.7265625" style="1" customWidth="1"/>
    <col min="15877" max="15879" width="14.7265625" style="1" customWidth="1"/>
    <col min="15880" max="16131" width="11.453125" style="1"/>
    <col min="16132" max="16132" width="80.7265625" style="1" customWidth="1"/>
    <col min="16133" max="16135" width="14.7265625" style="1" customWidth="1"/>
    <col min="16136" max="16384" width="11.453125" style="1"/>
  </cols>
  <sheetData>
    <row r="1" spans="1:10" ht="18" customHeight="1" x14ac:dyDescent="0.25">
      <c r="A1" s="93" t="s">
        <v>170</v>
      </c>
      <c r="B1" s="93"/>
      <c r="C1" s="93"/>
      <c r="D1" s="93"/>
      <c r="E1" s="93"/>
      <c r="G1" s="86" t="str">
        <f>Total!$G$1</f>
        <v>[NOM DE L'INSTITUT A COMPLETER]</v>
      </c>
      <c r="I1" s="4"/>
    </row>
    <row r="2" spans="1:10" ht="18" customHeight="1" x14ac:dyDescent="0.25">
      <c r="A2" s="5" t="s">
        <v>105</v>
      </c>
      <c r="B2" s="52" t="s">
        <v>106</v>
      </c>
      <c r="C2" s="6"/>
      <c r="D2" s="6"/>
      <c r="E2" s="6"/>
    </row>
    <row r="3" spans="1:10" ht="13.5" thickBot="1" x14ac:dyDescent="0.3"/>
    <row r="4" spans="1:10" ht="39" customHeight="1" thickTop="1" thickBot="1" x14ac:dyDescent="0.3">
      <c r="A4" s="8" t="s">
        <v>0</v>
      </c>
      <c r="B4" s="8" t="s">
        <v>1</v>
      </c>
      <c r="C4" s="53" t="s">
        <v>167</v>
      </c>
      <c r="D4" s="53" t="s">
        <v>168</v>
      </c>
      <c r="E4" s="53" t="s">
        <v>169</v>
      </c>
      <c r="G4" s="54" t="s">
        <v>139</v>
      </c>
      <c r="I4" s="11" t="s">
        <v>103</v>
      </c>
      <c r="J4" s="12" t="s">
        <v>104</v>
      </c>
    </row>
    <row r="5" spans="1:10" ht="12.75" customHeight="1" thickBot="1" x14ac:dyDescent="0.3">
      <c r="A5" s="13"/>
      <c r="B5" s="13"/>
      <c r="C5" s="13"/>
      <c r="D5" s="13"/>
      <c r="E5" s="13"/>
      <c r="G5" s="14"/>
    </row>
    <row r="6" spans="1:10" ht="15" customHeight="1" thickTop="1" thickBot="1" x14ac:dyDescent="0.3">
      <c r="A6" s="15" t="s">
        <v>5</v>
      </c>
      <c r="B6" s="15" t="s">
        <v>6</v>
      </c>
      <c r="C6" s="87">
        <f>SUM(C7:C10,C14,C19:C23)</f>
        <v>0</v>
      </c>
      <c r="D6" s="87">
        <f t="shared" ref="D6:E6" si="0">SUM(D7:D10,D14,D19:D23)</f>
        <v>0</v>
      </c>
      <c r="E6" s="87">
        <f t="shared" si="0"/>
        <v>0</v>
      </c>
      <c r="F6" s="17"/>
      <c r="G6" s="18"/>
      <c r="H6" s="17"/>
      <c r="I6" s="19" t="e">
        <f>+E6/VLOOKUP($B$2,Tableau1[[Formation]:[Total apprenants]],4,FALSE)</f>
        <v>#N/A</v>
      </c>
      <c r="J6" s="20" t="e">
        <f>+E6/$E$42</f>
        <v>#DIV/0!</v>
      </c>
    </row>
    <row r="7" spans="1:10" ht="12.75" customHeight="1" thickTop="1" x14ac:dyDescent="0.25">
      <c r="A7" s="21">
        <v>621</v>
      </c>
      <c r="B7" s="22" t="s">
        <v>7</v>
      </c>
      <c r="C7" s="88"/>
      <c r="D7" s="88"/>
      <c r="E7" s="88"/>
      <c r="G7" s="23"/>
      <c r="I7" s="24" t="e">
        <f>+E7/VLOOKUP($B$2,Tableau1[[Formation]:[Total apprenants]],4,FALSE)</f>
        <v>#N/A</v>
      </c>
      <c r="J7" s="25" t="e">
        <f t="shared" ref="J7:J42" si="1">+E7/$E$42</f>
        <v>#DIV/0!</v>
      </c>
    </row>
    <row r="8" spans="1:10" ht="12.75" customHeight="1" x14ac:dyDescent="0.25">
      <c r="A8" s="21">
        <v>631</v>
      </c>
      <c r="B8" s="22" t="s">
        <v>8</v>
      </c>
      <c r="C8" s="88"/>
      <c r="D8" s="88"/>
      <c r="E8" s="88"/>
      <c r="G8" s="23"/>
      <c r="I8" s="24" t="e">
        <f>+E8/VLOOKUP($B$2,Tableau1[[Formation]:[Total apprenants]],4,FALSE)</f>
        <v>#N/A</v>
      </c>
      <c r="J8" s="25" t="e">
        <f t="shared" si="1"/>
        <v>#DIV/0!</v>
      </c>
    </row>
    <row r="9" spans="1:10" ht="12.75" customHeight="1" x14ac:dyDescent="0.25">
      <c r="A9" s="21">
        <v>633</v>
      </c>
      <c r="B9" s="22" t="s">
        <v>9</v>
      </c>
      <c r="C9" s="88"/>
      <c r="D9" s="88"/>
      <c r="E9" s="88"/>
      <c r="G9" s="23"/>
      <c r="I9" s="24" t="e">
        <f>+E9/VLOOKUP($B$2,Tableau1[[Formation]:[Total apprenants]],4,FALSE)</f>
        <v>#N/A</v>
      </c>
      <c r="J9" s="25" t="e">
        <f t="shared" si="1"/>
        <v>#DIV/0!</v>
      </c>
    </row>
    <row r="10" spans="1:10" ht="12.75" customHeight="1" x14ac:dyDescent="0.25">
      <c r="A10" s="21">
        <v>641</v>
      </c>
      <c r="B10" s="26" t="s">
        <v>10</v>
      </c>
      <c r="C10" s="88"/>
      <c r="D10" s="88"/>
      <c r="E10" s="88"/>
      <c r="G10" s="23"/>
      <c r="I10" s="24" t="e">
        <f>+E10/VLOOKUP($B$2,Tableau1[[Formation]:[Total apprenants]],4,FALSE)</f>
        <v>#N/A</v>
      </c>
      <c r="J10" s="25" t="e">
        <f t="shared" si="1"/>
        <v>#DIV/0!</v>
      </c>
    </row>
    <row r="11" spans="1:10" ht="12.75" customHeight="1" x14ac:dyDescent="0.25">
      <c r="A11" s="21">
        <v>6411</v>
      </c>
      <c r="B11" s="22" t="s">
        <v>11</v>
      </c>
      <c r="C11" s="88"/>
      <c r="D11" s="88"/>
      <c r="E11" s="88"/>
      <c r="G11" s="23"/>
      <c r="I11" s="24" t="e">
        <f>+E11/VLOOKUP($B$2,Tableau1[[Formation]:[Total apprenants]],4,FALSE)</f>
        <v>#N/A</v>
      </c>
      <c r="J11" s="25" t="e">
        <f t="shared" si="1"/>
        <v>#DIV/0!</v>
      </c>
    </row>
    <row r="12" spans="1:10" ht="12.75" customHeight="1" x14ac:dyDescent="0.25">
      <c r="A12" s="21">
        <v>6413</v>
      </c>
      <c r="B12" s="26" t="s">
        <v>12</v>
      </c>
      <c r="C12" s="88"/>
      <c r="D12" s="88"/>
      <c r="E12" s="88"/>
      <c r="G12" s="23"/>
      <c r="I12" s="24" t="e">
        <f>+E12/VLOOKUP($B$2,Tableau1[[Formation]:[Total apprenants]],4,FALSE)</f>
        <v>#N/A</v>
      </c>
      <c r="J12" s="25" t="e">
        <f t="shared" si="1"/>
        <v>#DIV/0!</v>
      </c>
    </row>
    <row r="13" spans="1:10" ht="12.75" customHeight="1" x14ac:dyDescent="0.25">
      <c r="A13" s="21">
        <v>6415</v>
      </c>
      <c r="B13" s="27" t="s">
        <v>13</v>
      </c>
      <c r="C13" s="88"/>
      <c r="D13" s="88"/>
      <c r="E13" s="88"/>
      <c r="G13" s="23"/>
      <c r="I13" s="24" t="e">
        <f>+E13/VLOOKUP($B$2,Tableau1[[Formation]:[Total apprenants]],4,FALSE)</f>
        <v>#N/A</v>
      </c>
      <c r="J13" s="25" t="e">
        <f t="shared" si="1"/>
        <v>#DIV/0!</v>
      </c>
    </row>
    <row r="14" spans="1:10" ht="12.75" customHeight="1" x14ac:dyDescent="0.25">
      <c r="A14" s="21">
        <v>642</v>
      </c>
      <c r="B14" s="28" t="s">
        <v>14</v>
      </c>
      <c r="C14" s="88"/>
      <c r="D14" s="88"/>
      <c r="E14" s="88"/>
      <c r="G14" s="23"/>
      <c r="I14" s="24" t="e">
        <f>+E14/VLOOKUP($B$2,Tableau1[[Formation]:[Total apprenants]],4,FALSE)</f>
        <v>#N/A</v>
      </c>
      <c r="J14" s="25" t="e">
        <f t="shared" si="1"/>
        <v>#DIV/0!</v>
      </c>
    </row>
    <row r="15" spans="1:10" s="2" customFormat="1" ht="12.75" customHeight="1" x14ac:dyDescent="0.25">
      <c r="A15" s="21">
        <v>6421</v>
      </c>
      <c r="B15" s="28" t="s">
        <v>15</v>
      </c>
      <c r="C15" s="89"/>
      <c r="D15" s="89"/>
      <c r="E15" s="89"/>
      <c r="F15" s="27"/>
      <c r="G15" s="23"/>
      <c r="H15" s="29"/>
      <c r="I15" s="24" t="e">
        <f>+E15/VLOOKUP($B$2,Tableau1[[Formation]:[Total apprenants]],4,FALSE)</f>
        <v>#N/A</v>
      </c>
      <c r="J15" s="25" t="e">
        <f t="shared" si="1"/>
        <v>#DIV/0!</v>
      </c>
    </row>
    <row r="16" spans="1:10" ht="12.75" customHeight="1" x14ac:dyDescent="0.25">
      <c r="A16" s="21">
        <v>6422</v>
      </c>
      <c r="B16" s="28" t="s">
        <v>16</v>
      </c>
      <c r="C16" s="89"/>
      <c r="D16" s="89"/>
      <c r="E16" s="89"/>
      <c r="F16" s="27"/>
      <c r="G16" s="23"/>
      <c r="H16" s="29"/>
      <c r="I16" s="81" t="e">
        <f>+E16/VLOOKUP($B$2,Tableau1[[Formation]:[Total apprenants]],4,FALSE)</f>
        <v>#N/A</v>
      </c>
      <c r="J16" s="82" t="e">
        <f t="shared" si="1"/>
        <v>#DIV/0!</v>
      </c>
    </row>
    <row r="17" spans="1:10" ht="12.75" customHeight="1" x14ac:dyDescent="0.25">
      <c r="A17" s="21">
        <v>6423</v>
      </c>
      <c r="B17" s="28" t="s">
        <v>17</v>
      </c>
      <c r="C17" s="89"/>
      <c r="D17" s="89"/>
      <c r="E17" s="89"/>
      <c r="F17" s="27"/>
      <c r="G17" s="23"/>
      <c r="H17" s="29"/>
      <c r="I17" s="81" t="e">
        <f>+E17/VLOOKUP($B$2,Tableau1[[Formation]:[Total apprenants]],4,FALSE)</f>
        <v>#N/A</v>
      </c>
      <c r="J17" s="82" t="e">
        <f t="shared" si="1"/>
        <v>#DIV/0!</v>
      </c>
    </row>
    <row r="18" spans="1:10" ht="12.75" customHeight="1" x14ac:dyDescent="0.25">
      <c r="A18" s="21">
        <v>6425</v>
      </c>
      <c r="B18" s="22" t="s">
        <v>18</v>
      </c>
      <c r="C18" s="88"/>
      <c r="D18" s="88"/>
      <c r="E18" s="88"/>
      <c r="G18" s="23"/>
      <c r="I18" s="81" t="e">
        <f>+E18/VLOOKUP($B$2,Tableau1[[Formation]:[Total apprenants]],4,FALSE)</f>
        <v>#N/A</v>
      </c>
      <c r="J18" s="82" t="e">
        <f t="shared" si="1"/>
        <v>#DIV/0!</v>
      </c>
    </row>
    <row r="19" spans="1:10" ht="12.75" customHeight="1" x14ac:dyDescent="0.25">
      <c r="A19" s="21">
        <v>6451</v>
      </c>
      <c r="B19" s="22" t="s">
        <v>19</v>
      </c>
      <c r="C19" s="88"/>
      <c r="D19" s="88"/>
      <c r="E19" s="88"/>
      <c r="G19" s="23"/>
      <c r="I19" s="81" t="e">
        <f>+E19/VLOOKUP($B$2,Tableau1[[Formation]:[Total apprenants]],4,FALSE)</f>
        <v>#N/A</v>
      </c>
      <c r="J19" s="82" t="e">
        <f t="shared" si="1"/>
        <v>#DIV/0!</v>
      </c>
    </row>
    <row r="20" spans="1:10" ht="12.75" customHeight="1" x14ac:dyDescent="0.25">
      <c r="A20" s="21">
        <v>6452</v>
      </c>
      <c r="B20" s="22" t="s">
        <v>20</v>
      </c>
      <c r="C20" s="88"/>
      <c r="D20" s="88"/>
      <c r="E20" s="88"/>
      <c r="G20" s="23"/>
      <c r="I20" s="81" t="e">
        <f>+E20/VLOOKUP($B$2,Tableau1[[Formation]:[Total apprenants]],4,FALSE)</f>
        <v>#N/A</v>
      </c>
      <c r="J20" s="82" t="e">
        <f t="shared" si="1"/>
        <v>#DIV/0!</v>
      </c>
    </row>
    <row r="21" spans="1:10" ht="12.75" customHeight="1" x14ac:dyDescent="0.25">
      <c r="A21" s="21">
        <v>6471</v>
      </c>
      <c r="B21" s="22" t="s">
        <v>21</v>
      </c>
      <c r="C21" s="88"/>
      <c r="D21" s="88"/>
      <c r="E21" s="88"/>
      <c r="G21" s="23"/>
      <c r="I21" s="81" t="e">
        <f>+E21/VLOOKUP($B$2,Tableau1[[Formation]:[Total apprenants]],4,FALSE)</f>
        <v>#N/A</v>
      </c>
      <c r="J21" s="82" t="e">
        <f t="shared" si="1"/>
        <v>#DIV/0!</v>
      </c>
    </row>
    <row r="22" spans="1:10" ht="12.75" customHeight="1" x14ac:dyDescent="0.25">
      <c r="A22" s="21">
        <v>6472</v>
      </c>
      <c r="B22" s="22" t="s">
        <v>22</v>
      </c>
      <c r="C22" s="88"/>
      <c r="D22" s="88"/>
      <c r="E22" s="88"/>
      <c r="G22" s="23"/>
      <c r="I22" s="81" t="e">
        <f>+E22/VLOOKUP($B$2,Tableau1[[Formation]:[Total apprenants]],4,FALSE)</f>
        <v>#N/A</v>
      </c>
      <c r="J22" s="82" t="e">
        <f t="shared" si="1"/>
        <v>#DIV/0!</v>
      </c>
    </row>
    <row r="23" spans="1:10" ht="12.75" customHeight="1" x14ac:dyDescent="0.25">
      <c r="A23" s="21">
        <v>648</v>
      </c>
      <c r="B23" s="22" t="s">
        <v>23</v>
      </c>
      <c r="C23" s="88"/>
      <c r="D23" s="88"/>
      <c r="E23" s="88"/>
      <c r="G23" s="23"/>
      <c r="I23" s="81" t="e">
        <f>+E23/VLOOKUP($B$2,Tableau1[[Formation]:[Total apprenants]],4,FALSE)</f>
        <v>#N/A</v>
      </c>
      <c r="J23" s="82" t="e">
        <f t="shared" si="1"/>
        <v>#DIV/0!</v>
      </c>
    </row>
    <row r="24" spans="1:10" ht="12.75" customHeight="1" thickBot="1" x14ac:dyDescent="0.3">
      <c r="A24" s="21"/>
      <c r="B24" s="22"/>
      <c r="C24" s="90"/>
      <c r="D24" s="90"/>
      <c r="E24" s="90"/>
      <c r="G24" s="23"/>
      <c r="I24" s="81" t="e">
        <f>+E24/VLOOKUP($B$2,Tableau1[[Formation]:[Total apprenants]],4,FALSE)</f>
        <v>#N/A</v>
      </c>
      <c r="J24" s="82" t="e">
        <f t="shared" si="1"/>
        <v>#DIV/0!</v>
      </c>
    </row>
    <row r="25" spans="1:10" ht="15" customHeight="1" thickTop="1" thickBot="1" x14ac:dyDescent="0.3">
      <c r="A25" s="15" t="s">
        <v>24</v>
      </c>
      <c r="B25" s="15" t="s">
        <v>25</v>
      </c>
      <c r="C25" s="87">
        <f>SUM(C26:C40)</f>
        <v>0</v>
      </c>
      <c r="D25" s="87">
        <f t="shared" ref="D25:E25" si="2">SUM(D26:D40)</f>
        <v>0</v>
      </c>
      <c r="E25" s="87">
        <f t="shared" si="2"/>
        <v>0</v>
      </c>
      <c r="F25" s="17"/>
      <c r="G25" s="18"/>
      <c r="H25" s="17"/>
      <c r="I25" s="79" t="e">
        <f>+E25/VLOOKUP($B$2,Tableau1[[Formation]:[Total apprenants]],4,FALSE)</f>
        <v>#N/A</v>
      </c>
      <c r="J25" s="80" t="e">
        <f t="shared" si="1"/>
        <v>#DIV/0!</v>
      </c>
    </row>
    <row r="26" spans="1:10" ht="12.75" customHeight="1" thickTop="1" x14ac:dyDescent="0.25">
      <c r="A26" s="21">
        <v>601</v>
      </c>
      <c r="B26" s="22" t="s">
        <v>26</v>
      </c>
      <c r="C26" s="88"/>
      <c r="D26" s="88"/>
      <c r="E26" s="88"/>
      <c r="G26" s="23"/>
      <c r="I26" s="81" t="e">
        <f>+E26/VLOOKUP($B$2,Tableau1[[Formation]:[Total apprenants]],4,FALSE)</f>
        <v>#N/A</v>
      </c>
      <c r="J26" s="82" t="e">
        <f t="shared" si="1"/>
        <v>#DIV/0!</v>
      </c>
    </row>
    <row r="27" spans="1:10" ht="12.75" customHeight="1" x14ac:dyDescent="0.25">
      <c r="A27" s="21">
        <v>602</v>
      </c>
      <c r="B27" s="22" t="s">
        <v>27</v>
      </c>
      <c r="C27" s="88"/>
      <c r="D27" s="88"/>
      <c r="E27" s="88"/>
      <c r="G27" s="23"/>
      <c r="I27" s="81" t="e">
        <f>+E27/VLOOKUP($B$2,Tableau1[[Formation]:[Total apprenants]],4,FALSE)</f>
        <v>#N/A</v>
      </c>
      <c r="J27" s="82" t="e">
        <f t="shared" si="1"/>
        <v>#DIV/0!</v>
      </c>
    </row>
    <row r="28" spans="1:10" ht="12.75" customHeight="1" x14ac:dyDescent="0.25">
      <c r="A28" s="21">
        <v>603</v>
      </c>
      <c r="B28" s="22" t="s">
        <v>28</v>
      </c>
      <c r="C28" s="88"/>
      <c r="D28" s="88"/>
      <c r="E28" s="88"/>
      <c r="G28" s="23"/>
      <c r="I28" s="81" t="e">
        <f>+E28/VLOOKUP($B$2,Tableau1[[Formation]:[Total apprenants]],4,FALSE)</f>
        <v>#N/A</v>
      </c>
      <c r="J28" s="82" t="e">
        <f t="shared" si="1"/>
        <v>#DIV/0!</v>
      </c>
    </row>
    <row r="29" spans="1:10" ht="12.75" customHeight="1" x14ac:dyDescent="0.25">
      <c r="A29" s="21">
        <v>606</v>
      </c>
      <c r="B29" s="22" t="s">
        <v>29</v>
      </c>
      <c r="C29" s="88"/>
      <c r="D29" s="88"/>
      <c r="E29" s="88"/>
      <c r="G29" s="23"/>
      <c r="I29" s="81" t="e">
        <f>+E29/VLOOKUP($B$2,Tableau1[[Formation]:[Total apprenants]],4,FALSE)</f>
        <v>#N/A</v>
      </c>
      <c r="J29" s="82" t="e">
        <f t="shared" si="1"/>
        <v>#DIV/0!</v>
      </c>
    </row>
    <row r="30" spans="1:10" ht="12.75" customHeight="1" x14ac:dyDescent="0.25">
      <c r="A30" s="21">
        <v>607</v>
      </c>
      <c r="B30" s="22" t="s">
        <v>30</v>
      </c>
      <c r="C30" s="88"/>
      <c r="D30" s="88"/>
      <c r="E30" s="88"/>
      <c r="G30" s="23"/>
      <c r="I30" s="81" t="e">
        <f>+E30/VLOOKUP($B$2,Tableau1[[Formation]:[Total apprenants]],4,FALSE)</f>
        <v>#N/A</v>
      </c>
      <c r="J30" s="82" t="e">
        <f t="shared" si="1"/>
        <v>#DIV/0!</v>
      </c>
    </row>
    <row r="31" spans="1:10" ht="12.75" customHeight="1" x14ac:dyDescent="0.25">
      <c r="A31" s="21">
        <v>61</v>
      </c>
      <c r="B31" s="22" t="s">
        <v>31</v>
      </c>
      <c r="C31" s="88"/>
      <c r="D31" s="88"/>
      <c r="E31" s="88"/>
      <c r="G31" s="23"/>
      <c r="I31" s="81" t="e">
        <f>+E31/VLOOKUP($B$2,Tableau1[[Formation]:[Total apprenants]],4,FALSE)</f>
        <v>#N/A</v>
      </c>
      <c r="J31" s="82" t="e">
        <f t="shared" si="1"/>
        <v>#DIV/0!</v>
      </c>
    </row>
    <row r="32" spans="1:10" ht="12.75" customHeight="1" x14ac:dyDescent="0.25">
      <c r="A32" s="21">
        <v>62</v>
      </c>
      <c r="B32" s="22" t="s">
        <v>32</v>
      </c>
      <c r="C32" s="88"/>
      <c r="D32" s="88"/>
      <c r="E32" s="88"/>
      <c r="G32" s="23"/>
      <c r="I32" s="81" t="e">
        <f>+E32/VLOOKUP($B$2,Tableau1[[Formation]:[Total apprenants]],4,FALSE)</f>
        <v>#N/A</v>
      </c>
      <c r="J32" s="82" t="e">
        <f t="shared" si="1"/>
        <v>#DIV/0!</v>
      </c>
    </row>
    <row r="33" spans="1:10" ht="12.75" customHeight="1" x14ac:dyDescent="0.25">
      <c r="A33" s="21">
        <v>63</v>
      </c>
      <c r="B33" s="22" t="s">
        <v>33</v>
      </c>
      <c r="C33" s="88"/>
      <c r="D33" s="88"/>
      <c r="E33" s="88"/>
      <c r="G33" s="23"/>
      <c r="I33" s="81" t="e">
        <f>+E33/VLOOKUP($B$2,Tableau1[[Formation]:[Total apprenants]],4,FALSE)</f>
        <v>#N/A</v>
      </c>
      <c r="J33" s="82" t="e">
        <f t="shared" si="1"/>
        <v>#DIV/0!</v>
      </c>
    </row>
    <row r="34" spans="1:10" ht="12.75" customHeight="1" x14ac:dyDescent="0.25">
      <c r="A34" s="21">
        <v>65</v>
      </c>
      <c r="B34" s="22" t="s">
        <v>34</v>
      </c>
      <c r="C34" s="88"/>
      <c r="D34" s="88"/>
      <c r="E34" s="88"/>
      <c r="G34" s="23"/>
      <c r="I34" s="81" t="e">
        <f>+E34/VLOOKUP($B$2,Tableau1[[Formation]:[Total apprenants]],4,FALSE)</f>
        <v>#N/A</v>
      </c>
      <c r="J34" s="82" t="e">
        <f t="shared" si="1"/>
        <v>#DIV/0!</v>
      </c>
    </row>
    <row r="35" spans="1:10" ht="12.75" customHeight="1" x14ac:dyDescent="0.25">
      <c r="A35" s="21">
        <v>66</v>
      </c>
      <c r="B35" s="22" t="s">
        <v>35</v>
      </c>
      <c r="C35" s="88"/>
      <c r="D35" s="88"/>
      <c r="E35" s="88"/>
      <c r="G35" s="23"/>
      <c r="I35" s="81" t="e">
        <f>+E35/VLOOKUP($B$2,Tableau1[[Formation]:[Total apprenants]],4,FALSE)</f>
        <v>#N/A</v>
      </c>
      <c r="J35" s="82" t="e">
        <f t="shared" si="1"/>
        <v>#DIV/0!</v>
      </c>
    </row>
    <row r="36" spans="1:10" ht="12.75" customHeight="1" x14ac:dyDescent="0.25">
      <c r="A36" s="21">
        <v>67</v>
      </c>
      <c r="B36" s="22" t="s">
        <v>36</v>
      </c>
      <c r="C36" s="88"/>
      <c r="D36" s="88"/>
      <c r="E36" s="88"/>
      <c r="G36" s="23"/>
      <c r="I36" s="81" t="e">
        <f>+E36/VLOOKUP($B$2,Tableau1[[Formation]:[Total apprenants]],4,FALSE)</f>
        <v>#N/A</v>
      </c>
      <c r="J36" s="82" t="e">
        <f t="shared" si="1"/>
        <v>#DIV/0!</v>
      </c>
    </row>
    <row r="37" spans="1:10" ht="12.75" customHeight="1" x14ac:dyDescent="0.25">
      <c r="A37" s="21"/>
      <c r="B37" s="30" t="s">
        <v>37</v>
      </c>
      <c r="C37" s="88"/>
      <c r="D37" s="88"/>
      <c r="E37" s="88"/>
      <c r="G37" s="23"/>
      <c r="I37" s="81" t="e">
        <f>+E37/VLOOKUP($B$2,Tableau1[[Formation]:[Total apprenants]],4,FALSE)</f>
        <v>#N/A</v>
      </c>
      <c r="J37" s="82" t="e">
        <f t="shared" si="1"/>
        <v>#DIV/0!</v>
      </c>
    </row>
    <row r="38" spans="1:10" ht="12.75" customHeight="1" x14ac:dyDescent="0.25">
      <c r="A38" s="21">
        <v>68</v>
      </c>
      <c r="B38" s="22" t="s">
        <v>38</v>
      </c>
      <c r="C38" s="88"/>
      <c r="D38" s="88"/>
      <c r="E38" s="88"/>
      <c r="G38" s="23"/>
      <c r="I38" s="81" t="e">
        <f>+E38/VLOOKUP($B$2,Tableau1[[Formation]:[Total apprenants]],4,FALSE)</f>
        <v>#N/A</v>
      </c>
      <c r="J38" s="82" t="e">
        <f t="shared" si="1"/>
        <v>#DIV/0!</v>
      </c>
    </row>
    <row r="39" spans="1:10" ht="12.75" customHeight="1" x14ac:dyDescent="0.25">
      <c r="A39" s="21">
        <v>709</v>
      </c>
      <c r="B39" s="22" t="s">
        <v>39</v>
      </c>
      <c r="C39" s="88"/>
      <c r="D39" s="88"/>
      <c r="E39" s="88"/>
      <c r="G39" s="23"/>
      <c r="I39" s="81" t="e">
        <f>+E39/VLOOKUP($B$2,Tableau1[[Formation]:[Total apprenants]],4,FALSE)</f>
        <v>#N/A</v>
      </c>
      <c r="J39" s="82" t="e">
        <f t="shared" si="1"/>
        <v>#DIV/0!</v>
      </c>
    </row>
    <row r="40" spans="1:10" ht="12.75" customHeight="1" x14ac:dyDescent="0.25">
      <c r="A40" s="21">
        <v>71</v>
      </c>
      <c r="B40" s="22" t="s">
        <v>40</v>
      </c>
      <c r="C40" s="88"/>
      <c r="D40" s="88"/>
      <c r="E40" s="88"/>
      <c r="G40" s="23"/>
      <c r="I40" s="81" t="e">
        <f>+E40/VLOOKUP($B$2,Tableau1[[Formation]:[Total apprenants]],4,FALSE)</f>
        <v>#N/A</v>
      </c>
      <c r="J40" s="82" t="e">
        <f t="shared" si="1"/>
        <v>#DIV/0!</v>
      </c>
    </row>
    <row r="41" spans="1:10" ht="12.75" customHeight="1" thickBot="1" x14ac:dyDescent="0.3">
      <c r="A41" s="31"/>
      <c r="B41" s="22"/>
      <c r="C41" s="90"/>
      <c r="D41" s="90"/>
      <c r="E41" s="90"/>
      <c r="G41" s="23"/>
      <c r="I41" s="81" t="e">
        <f>+E41/VLOOKUP($B$2,Tableau1[[Formation]:[Total apprenants]],4,FALSE)</f>
        <v>#N/A</v>
      </c>
      <c r="J41" s="82" t="e">
        <f t="shared" si="1"/>
        <v>#DIV/0!</v>
      </c>
    </row>
    <row r="42" spans="1:10" ht="15" customHeight="1" thickTop="1" thickBot="1" x14ac:dyDescent="0.3">
      <c r="A42" s="32"/>
      <c r="B42" s="33" t="s">
        <v>41</v>
      </c>
      <c r="C42" s="91">
        <f>+C6+C25</f>
        <v>0</v>
      </c>
      <c r="D42" s="91">
        <f t="shared" ref="D42:E42" si="3">+D6+D25</f>
        <v>0</v>
      </c>
      <c r="E42" s="91">
        <f t="shared" si="3"/>
        <v>0</v>
      </c>
      <c r="F42" s="17"/>
      <c r="G42" s="18"/>
      <c r="H42" s="17"/>
      <c r="I42" s="79" t="e">
        <f>+E42/VLOOKUP($B$2,Tableau1[[Formation]:[Total apprenants]],4,FALSE)</f>
        <v>#N/A</v>
      </c>
      <c r="J42" s="80" t="e">
        <f t="shared" si="1"/>
        <v>#DIV/0!</v>
      </c>
    </row>
    <row r="43" spans="1:10" ht="18" customHeight="1" thickTop="1" thickBot="1" x14ac:dyDescent="0.3">
      <c r="A43" s="32"/>
      <c r="B43" s="33" t="s">
        <v>151</v>
      </c>
      <c r="C43" s="87"/>
      <c r="D43" s="16"/>
      <c r="E43" s="16"/>
      <c r="F43" s="17"/>
      <c r="G43" s="18"/>
      <c r="H43" s="17"/>
      <c r="I43" s="79" t="e">
        <f>+E43/VLOOKUP($B$2,Tableau1[[Formation]:[Total apprenants]],4,FALSE)</f>
        <v>#N/A</v>
      </c>
      <c r="J43" s="17"/>
    </row>
    <row r="44" spans="1:10" ht="15" customHeight="1" thickTop="1" thickBot="1" x14ac:dyDescent="0.3">
      <c r="A44" s="32"/>
      <c r="B44" s="33" t="s">
        <v>42</v>
      </c>
      <c r="C44" s="87"/>
      <c r="D44" s="16"/>
      <c r="E44" s="16"/>
      <c r="F44" s="17"/>
      <c r="G44" s="34"/>
      <c r="H44" s="17"/>
      <c r="I44" s="79" t="e">
        <f>+E44/VLOOKUP($B$2,Tableau1[[Formation]:[Total apprenants]],4,FALSE)</f>
        <v>#N/A</v>
      </c>
      <c r="J44" s="17"/>
    </row>
    <row r="45" spans="1:10" ht="15" customHeight="1" thickTop="1" x14ac:dyDescent="0.25">
      <c r="A45" s="35"/>
      <c r="B45" s="36"/>
    </row>
    <row r="46" spans="1:10" ht="15" customHeight="1" x14ac:dyDescent="0.25">
      <c r="A46" s="37" t="s">
        <v>152</v>
      </c>
      <c r="B46" s="36"/>
    </row>
    <row r="47" spans="1:10" ht="15.75" customHeight="1" x14ac:dyDescent="0.25">
      <c r="A47" s="35"/>
      <c r="B47" s="38"/>
    </row>
    <row r="48" spans="1:10" ht="13.5" thickBot="1" x14ac:dyDescent="0.3"/>
    <row r="49" spans="1:10" ht="25.5" customHeight="1" thickTop="1" thickBot="1" x14ac:dyDescent="0.3">
      <c r="A49" s="39" t="s">
        <v>0</v>
      </c>
      <c r="B49" s="39" t="s">
        <v>1</v>
      </c>
      <c r="C49" s="53" t="s">
        <v>2</v>
      </c>
      <c r="D49" s="53" t="s">
        <v>3</v>
      </c>
      <c r="E49" s="53" t="s">
        <v>4</v>
      </c>
      <c r="G49" s="54" t="s">
        <v>139</v>
      </c>
      <c r="I49" s="11" t="s">
        <v>103</v>
      </c>
      <c r="J49" s="12" t="s">
        <v>104</v>
      </c>
    </row>
    <row r="50" spans="1:10" ht="12.75" customHeight="1" thickBot="1" x14ac:dyDescent="0.3">
      <c r="A50" s="13"/>
      <c r="B50" s="13"/>
      <c r="C50" s="13"/>
      <c r="D50" s="13"/>
      <c r="E50" s="13"/>
      <c r="G50" s="23"/>
    </row>
    <row r="51" spans="1:10" ht="15" customHeight="1" thickTop="1" thickBot="1" x14ac:dyDescent="0.3">
      <c r="A51" s="15" t="s">
        <v>5</v>
      </c>
      <c r="B51" s="15" t="s">
        <v>43</v>
      </c>
      <c r="C51" s="87">
        <f>SUM(C52:C54)</f>
        <v>0</v>
      </c>
      <c r="D51" s="87">
        <f t="shared" ref="D51:E51" si="4">SUM(D52:D54)</f>
        <v>0</v>
      </c>
      <c r="E51" s="87">
        <f t="shared" si="4"/>
        <v>0</v>
      </c>
      <c r="F51" s="17"/>
      <c r="G51" s="18"/>
      <c r="H51" s="17"/>
      <c r="I51" s="79" t="e">
        <f>+E51/VLOOKUP($B$2,Tableau1[[Formation]:[Total apprenants]],4,FALSE)</f>
        <v>#N/A</v>
      </c>
      <c r="J51" s="80" t="e">
        <f>+E51/$E$72</f>
        <v>#DIV/0!</v>
      </c>
    </row>
    <row r="52" spans="1:10" ht="12.75" customHeight="1" thickTop="1" x14ac:dyDescent="0.25">
      <c r="A52" s="40">
        <v>7061</v>
      </c>
      <c r="B52" s="26" t="s">
        <v>44</v>
      </c>
      <c r="C52" s="88"/>
      <c r="D52" s="88"/>
      <c r="E52" s="88"/>
      <c r="G52" s="23"/>
      <c r="I52" s="81" t="e">
        <f>+E52/VLOOKUP($B$2,Tableau1[[Formation]:[Total apprenants]],4,FALSE)</f>
        <v>#N/A</v>
      </c>
      <c r="J52" s="82" t="e">
        <f t="shared" ref="J52:J72" si="5">+E52/$E$72</f>
        <v>#DIV/0!</v>
      </c>
    </row>
    <row r="53" spans="1:10" ht="12.75" customHeight="1" x14ac:dyDescent="0.25">
      <c r="A53" s="40">
        <v>7063</v>
      </c>
      <c r="B53" s="26" t="s">
        <v>45</v>
      </c>
      <c r="C53" s="88"/>
      <c r="D53" s="88"/>
      <c r="E53" s="88"/>
      <c r="G53" s="23"/>
      <c r="I53" s="81" t="e">
        <f>+E53/VLOOKUP($B$2,Tableau1[[Formation]:[Total apprenants]],4,FALSE)</f>
        <v>#N/A</v>
      </c>
      <c r="J53" s="82" t="e">
        <f t="shared" si="5"/>
        <v>#DIV/0!</v>
      </c>
    </row>
    <row r="54" spans="1:10" ht="12.75" customHeight="1" x14ac:dyDescent="0.25">
      <c r="A54" s="40">
        <v>7471</v>
      </c>
      <c r="B54" s="26" t="s">
        <v>46</v>
      </c>
      <c r="C54" s="88"/>
      <c r="D54" s="88"/>
      <c r="E54" s="88"/>
      <c r="G54" s="23"/>
      <c r="I54" s="81" t="e">
        <f>+E54/VLOOKUP($B$2,Tableau1[[Formation]:[Total apprenants]],4,FALSE)</f>
        <v>#N/A</v>
      </c>
      <c r="J54" s="82" t="e">
        <f t="shared" si="5"/>
        <v>#DIV/0!</v>
      </c>
    </row>
    <row r="55" spans="1:10" ht="12.75" customHeight="1" thickBot="1" x14ac:dyDescent="0.3">
      <c r="A55" s="40"/>
      <c r="B55" s="41"/>
      <c r="C55" s="88"/>
      <c r="D55" s="88"/>
      <c r="E55" s="88"/>
      <c r="G55" s="23"/>
      <c r="I55" s="81" t="e">
        <f>+E55/VLOOKUP($B$2,Tableau1[[Formation]:[Total apprenants]],4,FALSE)</f>
        <v>#N/A</v>
      </c>
      <c r="J55" s="82" t="e">
        <f t="shared" si="5"/>
        <v>#DIV/0!</v>
      </c>
    </row>
    <row r="56" spans="1:10" ht="15" customHeight="1" thickTop="1" thickBot="1" x14ac:dyDescent="0.3">
      <c r="A56" s="15" t="s">
        <v>24</v>
      </c>
      <c r="B56" s="15" t="s">
        <v>47</v>
      </c>
      <c r="C56" s="87">
        <f>SUM(C57:C63,C66:C71)</f>
        <v>0</v>
      </c>
      <c r="D56" s="87">
        <f t="shared" ref="D56:E56" si="6">SUM(D57:D63,D66:D71)</f>
        <v>0</v>
      </c>
      <c r="E56" s="87">
        <f t="shared" si="6"/>
        <v>0</v>
      </c>
      <c r="F56" s="17"/>
      <c r="G56" s="18"/>
      <c r="H56" s="17"/>
      <c r="I56" s="79" t="e">
        <f>+E56/VLOOKUP($B$2,Tableau1[[Formation]:[Total apprenants]],4,FALSE)</f>
        <v>#N/A</v>
      </c>
      <c r="J56" s="80" t="e">
        <f t="shared" si="5"/>
        <v>#DIV/0!</v>
      </c>
    </row>
    <row r="57" spans="1:10" ht="25.5" customHeight="1" thickTop="1" x14ac:dyDescent="0.25">
      <c r="A57" s="40">
        <v>70</v>
      </c>
      <c r="B57" s="42" t="s">
        <v>48</v>
      </c>
      <c r="C57" s="88"/>
      <c r="D57" s="88"/>
      <c r="E57" s="88"/>
      <c r="G57" s="23"/>
      <c r="I57" s="81" t="e">
        <f>+E57/VLOOKUP($B$2,Tableau1[[Formation]:[Total apprenants]],4,FALSE)</f>
        <v>#N/A</v>
      </c>
      <c r="J57" s="82" t="e">
        <f t="shared" si="5"/>
        <v>#DIV/0!</v>
      </c>
    </row>
    <row r="58" spans="1:10" ht="12.75" customHeight="1" x14ac:dyDescent="0.25">
      <c r="A58" s="40">
        <v>71</v>
      </c>
      <c r="B58" s="26" t="s">
        <v>40</v>
      </c>
      <c r="C58" s="88"/>
      <c r="D58" s="88"/>
      <c r="E58" s="88"/>
      <c r="G58" s="23"/>
      <c r="I58" s="81" t="e">
        <f>+E58/VLOOKUP($B$2,Tableau1[[Formation]:[Total apprenants]],4,FALSE)</f>
        <v>#N/A</v>
      </c>
      <c r="J58" s="82" t="e">
        <f t="shared" si="5"/>
        <v>#DIV/0!</v>
      </c>
    </row>
    <row r="59" spans="1:10" ht="12.75" customHeight="1" x14ac:dyDescent="0.25">
      <c r="A59" s="40">
        <v>72</v>
      </c>
      <c r="B59" s="26" t="s">
        <v>49</v>
      </c>
      <c r="C59" s="88"/>
      <c r="D59" s="88"/>
      <c r="E59" s="88"/>
      <c r="G59" s="23"/>
      <c r="I59" s="81" t="e">
        <f>+E59/VLOOKUP($B$2,Tableau1[[Formation]:[Total apprenants]],4,FALSE)</f>
        <v>#N/A</v>
      </c>
      <c r="J59" s="82" t="e">
        <f t="shared" si="5"/>
        <v>#DIV/0!</v>
      </c>
    </row>
    <row r="60" spans="1:10" ht="12.75" customHeight="1" x14ac:dyDescent="0.25">
      <c r="A60" s="40">
        <v>74</v>
      </c>
      <c r="B60" s="26" t="s">
        <v>50</v>
      </c>
      <c r="C60" s="88"/>
      <c r="D60" s="88"/>
      <c r="E60" s="88"/>
      <c r="G60" s="23"/>
      <c r="I60" s="81" t="e">
        <f>+E60/VLOOKUP($B$2,Tableau1[[Formation]:[Total apprenants]],4,FALSE)</f>
        <v>#N/A</v>
      </c>
      <c r="J60" s="82" t="e">
        <f t="shared" si="5"/>
        <v>#DIV/0!</v>
      </c>
    </row>
    <row r="61" spans="1:10" ht="12.75" customHeight="1" x14ac:dyDescent="0.25">
      <c r="A61" s="40">
        <v>75</v>
      </c>
      <c r="B61" s="26" t="s">
        <v>51</v>
      </c>
      <c r="C61" s="88"/>
      <c r="D61" s="88"/>
      <c r="E61" s="88"/>
      <c r="G61" s="23"/>
      <c r="I61" s="81" t="e">
        <f>+E61/VLOOKUP($B$2,Tableau1[[Formation]:[Total apprenants]],4,FALSE)</f>
        <v>#N/A</v>
      </c>
      <c r="J61" s="82" t="e">
        <f t="shared" si="5"/>
        <v>#DIV/0!</v>
      </c>
    </row>
    <row r="62" spans="1:10" ht="12.75" customHeight="1" x14ac:dyDescent="0.25">
      <c r="A62" s="40">
        <v>76</v>
      </c>
      <c r="B62" s="26" t="s">
        <v>52</v>
      </c>
      <c r="C62" s="88"/>
      <c r="D62" s="88"/>
      <c r="E62" s="88"/>
      <c r="G62" s="23"/>
      <c r="I62" s="81" t="e">
        <f>+E62/VLOOKUP($B$2,Tableau1[[Formation]:[Total apprenants]],4,FALSE)</f>
        <v>#N/A</v>
      </c>
      <c r="J62" s="82" t="e">
        <f t="shared" si="5"/>
        <v>#DIV/0!</v>
      </c>
    </row>
    <row r="63" spans="1:10" ht="12.75" customHeight="1" x14ac:dyDescent="0.25">
      <c r="A63" s="40">
        <v>77</v>
      </c>
      <c r="B63" s="26" t="s">
        <v>53</v>
      </c>
      <c r="C63" s="88"/>
      <c r="D63" s="88"/>
      <c r="E63" s="88"/>
      <c r="G63" s="23"/>
      <c r="I63" s="81" t="e">
        <f>+E63/VLOOKUP($B$2,Tableau1[[Formation]:[Total apprenants]],4,FALSE)</f>
        <v>#N/A</v>
      </c>
      <c r="J63" s="82" t="e">
        <f t="shared" si="5"/>
        <v>#DIV/0!</v>
      </c>
    </row>
    <row r="64" spans="1:10" ht="12.75" customHeight="1" x14ac:dyDescent="0.25">
      <c r="A64" s="40"/>
      <c r="B64" s="43" t="s">
        <v>54</v>
      </c>
      <c r="C64" s="88"/>
      <c r="D64" s="88"/>
      <c r="E64" s="88"/>
      <c r="G64" s="23"/>
      <c r="I64" s="81" t="e">
        <f>+E64/VLOOKUP($B$2,Tableau1[[Formation]:[Total apprenants]],4,FALSE)</f>
        <v>#N/A</v>
      </c>
      <c r="J64" s="82" t="e">
        <f t="shared" si="5"/>
        <v>#DIV/0!</v>
      </c>
    </row>
    <row r="65" spans="1:10" ht="12.75" customHeight="1" x14ac:dyDescent="0.25">
      <c r="A65" s="40"/>
      <c r="B65" s="43" t="s">
        <v>55</v>
      </c>
      <c r="C65" s="88"/>
      <c r="D65" s="88"/>
      <c r="E65" s="88"/>
      <c r="G65" s="23"/>
      <c r="I65" s="81" t="e">
        <f>+E65/VLOOKUP($B$2,Tableau1[[Formation]:[Total apprenants]],4,FALSE)</f>
        <v>#N/A</v>
      </c>
      <c r="J65" s="82" t="e">
        <f t="shared" si="5"/>
        <v>#DIV/0!</v>
      </c>
    </row>
    <row r="66" spans="1:10" ht="12.75" customHeight="1" x14ac:dyDescent="0.25">
      <c r="A66" s="40">
        <v>78</v>
      </c>
      <c r="B66" s="26" t="s">
        <v>56</v>
      </c>
      <c r="C66" s="88"/>
      <c r="D66" s="88"/>
      <c r="E66" s="88"/>
      <c r="G66" s="23"/>
      <c r="I66" s="81" t="e">
        <f>+E66/VLOOKUP($B$2,Tableau1[[Formation]:[Total apprenants]],4,FALSE)</f>
        <v>#N/A</v>
      </c>
      <c r="J66" s="82" t="e">
        <f t="shared" si="5"/>
        <v>#DIV/0!</v>
      </c>
    </row>
    <row r="67" spans="1:10" ht="12.75" customHeight="1" x14ac:dyDescent="0.25">
      <c r="A67" s="40">
        <v>79</v>
      </c>
      <c r="B67" s="26" t="s">
        <v>57</v>
      </c>
      <c r="C67" s="88"/>
      <c r="D67" s="88"/>
      <c r="E67" s="88"/>
      <c r="G67" s="23"/>
      <c r="I67" s="81" t="e">
        <f>+E67/VLOOKUP($B$2,Tableau1[[Formation]:[Total apprenants]],4,FALSE)</f>
        <v>#N/A</v>
      </c>
      <c r="J67" s="82" t="e">
        <f t="shared" si="5"/>
        <v>#DIV/0!</v>
      </c>
    </row>
    <row r="68" spans="1:10" ht="12.75" customHeight="1" x14ac:dyDescent="0.25">
      <c r="A68" s="40">
        <v>603</v>
      </c>
      <c r="B68" s="26" t="s">
        <v>58</v>
      </c>
      <c r="C68" s="88"/>
      <c r="D68" s="88"/>
      <c r="E68" s="88"/>
      <c r="G68" s="23"/>
      <c r="I68" s="81" t="e">
        <f>+E68/VLOOKUP($B$2,Tableau1[[Formation]:[Total apprenants]],4,FALSE)</f>
        <v>#N/A</v>
      </c>
      <c r="J68" s="82" t="e">
        <f t="shared" si="5"/>
        <v>#DIV/0!</v>
      </c>
    </row>
    <row r="69" spans="1:10" ht="12.75" customHeight="1" x14ac:dyDescent="0.25">
      <c r="A69" s="40"/>
      <c r="B69" s="26" t="s">
        <v>59</v>
      </c>
      <c r="C69" s="88"/>
      <c r="D69" s="88"/>
      <c r="E69" s="88"/>
      <c r="G69" s="23"/>
      <c r="I69" s="81" t="e">
        <f>+E69/VLOOKUP($B$2,Tableau1[[Formation]:[Total apprenants]],4,FALSE)</f>
        <v>#N/A</v>
      </c>
      <c r="J69" s="82" t="e">
        <f t="shared" si="5"/>
        <v>#DIV/0!</v>
      </c>
    </row>
    <row r="70" spans="1:10" ht="25.5" customHeight="1" x14ac:dyDescent="0.25">
      <c r="A70" s="40"/>
      <c r="B70" s="42" t="s">
        <v>60</v>
      </c>
      <c r="C70" s="88"/>
      <c r="D70" s="88"/>
      <c r="E70" s="88"/>
      <c r="G70" s="23"/>
      <c r="I70" s="81" t="e">
        <f>+E70/VLOOKUP($B$2,Tableau1[[Formation]:[Total apprenants]],4,FALSE)</f>
        <v>#N/A</v>
      </c>
      <c r="J70" s="82" t="e">
        <f t="shared" si="5"/>
        <v>#DIV/0!</v>
      </c>
    </row>
    <row r="71" spans="1:10" ht="12.75" customHeight="1" thickBot="1" x14ac:dyDescent="0.3">
      <c r="A71" s="44">
        <v>649</v>
      </c>
      <c r="B71" s="3" t="s">
        <v>61</v>
      </c>
      <c r="C71" s="90"/>
      <c r="D71" s="90"/>
      <c r="E71" s="90"/>
      <c r="G71" s="23"/>
      <c r="I71" s="81" t="e">
        <f>+E71/VLOOKUP($B$2,Tableau1[[Formation]:[Total apprenants]],4,FALSE)</f>
        <v>#N/A</v>
      </c>
      <c r="J71" s="82" t="e">
        <f t="shared" si="5"/>
        <v>#DIV/0!</v>
      </c>
    </row>
    <row r="72" spans="1:10" ht="15" customHeight="1" thickTop="1" thickBot="1" x14ac:dyDescent="0.3">
      <c r="A72" s="32"/>
      <c r="B72" s="33" t="s">
        <v>62</v>
      </c>
      <c r="C72" s="88">
        <f>+C51+C56</f>
        <v>0</v>
      </c>
      <c r="D72" s="88">
        <f t="shared" ref="D72:E72" si="7">+D51+D56</f>
        <v>0</v>
      </c>
      <c r="E72" s="88">
        <f t="shared" si="7"/>
        <v>0</v>
      </c>
      <c r="G72" s="23"/>
      <c r="I72" s="79" t="e">
        <f>+E72/VLOOKUP($B$2,Tableau1[[Formation]:[Total apprenants]],4,FALSE)</f>
        <v>#N/A</v>
      </c>
      <c r="J72" s="80" t="e">
        <f t="shared" si="5"/>
        <v>#DIV/0!</v>
      </c>
    </row>
    <row r="73" spans="1:10" ht="18" customHeight="1" thickTop="1" thickBot="1" x14ac:dyDescent="0.3">
      <c r="A73" s="32"/>
      <c r="B73" s="33" t="s">
        <v>153</v>
      </c>
      <c r="C73" s="92"/>
      <c r="D73" s="45"/>
      <c r="E73" s="45"/>
      <c r="G73" s="23"/>
      <c r="I73" s="83" t="e">
        <f>+E73/VLOOKUP($B$2,Tableau1[[Formation]:[Total apprenants]],4,FALSE)</f>
        <v>#N/A</v>
      </c>
      <c r="J73" s="84"/>
    </row>
    <row r="74" spans="1:10" ht="15" customHeight="1" thickTop="1" thickBot="1" x14ac:dyDescent="0.3">
      <c r="A74" s="32"/>
      <c r="B74" s="33" t="s">
        <v>63</v>
      </c>
      <c r="C74" s="92"/>
      <c r="D74" s="45"/>
      <c r="E74" s="45"/>
      <c r="G74" s="46"/>
      <c r="I74" s="83" t="e">
        <f>+E74/VLOOKUP($B$2,Tableau1[[Formation]:[Total apprenants]],4,FALSE)</f>
        <v>#N/A</v>
      </c>
      <c r="J74" s="84"/>
    </row>
    <row r="75" spans="1:10" ht="15" customHeight="1" thickTop="1" x14ac:dyDescent="0.25">
      <c r="A75" s="35"/>
      <c r="B75" s="36"/>
      <c r="C75" s="29"/>
      <c r="D75" s="29"/>
      <c r="E75" s="29"/>
      <c r="I75" s="17"/>
    </row>
    <row r="77" spans="1:10" ht="15" customHeight="1" x14ac:dyDescent="0.25">
      <c r="A77" s="37" t="s">
        <v>154</v>
      </c>
      <c r="B77" s="36"/>
    </row>
    <row r="79" spans="1:10" x14ac:dyDescent="0.25">
      <c r="B79" s="17" t="s">
        <v>149</v>
      </c>
    </row>
    <row r="80" spans="1:10" ht="13.5" thickBot="1" x14ac:dyDescent="0.3"/>
    <row r="81" spans="1:10" ht="27" thickTop="1" thickBot="1" x14ac:dyDescent="0.3">
      <c r="A81" s="47" t="s">
        <v>137</v>
      </c>
      <c r="B81" s="3" t="s">
        <v>136</v>
      </c>
      <c r="C81" s="45"/>
      <c r="D81" s="45"/>
      <c r="E81" s="45"/>
      <c r="G81" s="48"/>
      <c r="I81" s="83" t="e">
        <f>+E81/VLOOKUP($B$2,Tableau1[[Formation]:[Total apprenants]],4,FALSE)</f>
        <v>#N/A</v>
      </c>
      <c r="J81" s="84" t="e">
        <f t="shared" ref="J81" si="8">+E81/$E$42</f>
        <v>#DIV/0!</v>
      </c>
    </row>
    <row r="82" spans="1:10" ht="13.5" thickTop="1" x14ac:dyDescent="0.25"/>
    <row r="85" spans="1:10" x14ac:dyDescent="0.25">
      <c r="I85" s="84"/>
    </row>
    <row r="86" spans="1:10" x14ac:dyDescent="0.25">
      <c r="I86" s="84"/>
    </row>
    <row r="87" spans="1:10" x14ac:dyDescent="0.25">
      <c r="I87" s="84"/>
    </row>
    <row r="88" spans="1:10" x14ac:dyDescent="0.25">
      <c r="I88" s="84"/>
    </row>
    <row r="89" spans="1:10" x14ac:dyDescent="0.25">
      <c r="I89" s="84"/>
    </row>
    <row r="90" spans="1:10" x14ac:dyDescent="0.25">
      <c r="I90" s="84"/>
    </row>
    <row r="91" spans="1:10" x14ac:dyDescent="0.25">
      <c r="I91" s="84"/>
    </row>
  </sheetData>
  <sheetProtection selectLockedCells="1" selectUnlockedCells="1"/>
  <mergeCells count="1">
    <mergeCell ref="A1:E1"/>
  </mergeCells>
  <pageMargins left="0.78749999999999998" right="0.78749999999999998" top="0.98402777777777772" bottom="0.98402777777777772" header="0.51180555555555551" footer="0.51180555555555551"/>
  <pageSetup paperSize="9" scale="61" firstPageNumber="0" orientation="landscape" horizontalDpi="300" verticalDpi="300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987F6B-05D6-4DDB-805C-048AA2D3D790}">
          <x14:formula1>
            <xm:f>Effectifs_apprenants!$B$45:$B$73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25936-7C77-4837-AD99-CE26DA11EFDA}">
  <dimension ref="A1:J91"/>
  <sheetViews>
    <sheetView view="pageBreakPreview" zoomScale="115" zoomScaleNormal="120" zoomScaleSheetLayoutView="115" workbookViewId="0">
      <selection activeCell="B20" sqref="B20"/>
    </sheetView>
  </sheetViews>
  <sheetFormatPr baseColWidth="10" defaultColWidth="11.453125" defaultRowHeight="13" x14ac:dyDescent="0.25"/>
  <cols>
    <col min="1" max="1" width="11.453125" style="3" customWidth="1"/>
    <col min="2" max="2" width="80.7265625" style="3" customWidth="1"/>
    <col min="3" max="5" width="14.7265625" style="3" customWidth="1"/>
    <col min="6" max="6" width="2" style="3" customWidth="1"/>
    <col min="7" max="7" width="36.7265625" style="7" customWidth="1"/>
    <col min="8" max="8" width="2" style="3" customWidth="1"/>
    <col min="9" max="9" width="13.1796875" style="3" customWidth="1"/>
    <col min="10" max="10" width="11.453125" style="3"/>
    <col min="11" max="259" width="11.453125" style="1"/>
    <col min="260" max="260" width="80.7265625" style="1" customWidth="1"/>
    <col min="261" max="263" width="14.7265625" style="1" customWidth="1"/>
    <col min="264" max="515" width="11.453125" style="1"/>
    <col min="516" max="516" width="80.7265625" style="1" customWidth="1"/>
    <col min="517" max="519" width="14.7265625" style="1" customWidth="1"/>
    <col min="520" max="771" width="11.453125" style="1"/>
    <col min="772" max="772" width="80.7265625" style="1" customWidth="1"/>
    <col min="773" max="775" width="14.7265625" style="1" customWidth="1"/>
    <col min="776" max="1027" width="11.453125" style="1"/>
    <col min="1028" max="1028" width="80.7265625" style="1" customWidth="1"/>
    <col min="1029" max="1031" width="14.7265625" style="1" customWidth="1"/>
    <col min="1032" max="1283" width="11.453125" style="1"/>
    <col min="1284" max="1284" width="80.7265625" style="1" customWidth="1"/>
    <col min="1285" max="1287" width="14.7265625" style="1" customWidth="1"/>
    <col min="1288" max="1539" width="11.453125" style="1"/>
    <col min="1540" max="1540" width="80.7265625" style="1" customWidth="1"/>
    <col min="1541" max="1543" width="14.7265625" style="1" customWidth="1"/>
    <col min="1544" max="1795" width="11.453125" style="1"/>
    <col min="1796" max="1796" width="80.7265625" style="1" customWidth="1"/>
    <col min="1797" max="1799" width="14.7265625" style="1" customWidth="1"/>
    <col min="1800" max="2051" width="11.453125" style="1"/>
    <col min="2052" max="2052" width="80.7265625" style="1" customWidth="1"/>
    <col min="2053" max="2055" width="14.7265625" style="1" customWidth="1"/>
    <col min="2056" max="2307" width="11.453125" style="1"/>
    <col min="2308" max="2308" width="80.7265625" style="1" customWidth="1"/>
    <col min="2309" max="2311" width="14.7265625" style="1" customWidth="1"/>
    <col min="2312" max="2563" width="11.453125" style="1"/>
    <col min="2564" max="2564" width="80.7265625" style="1" customWidth="1"/>
    <col min="2565" max="2567" width="14.7265625" style="1" customWidth="1"/>
    <col min="2568" max="2819" width="11.453125" style="1"/>
    <col min="2820" max="2820" width="80.7265625" style="1" customWidth="1"/>
    <col min="2821" max="2823" width="14.7265625" style="1" customWidth="1"/>
    <col min="2824" max="3075" width="11.453125" style="1"/>
    <col min="3076" max="3076" width="80.7265625" style="1" customWidth="1"/>
    <col min="3077" max="3079" width="14.7265625" style="1" customWidth="1"/>
    <col min="3080" max="3331" width="11.453125" style="1"/>
    <col min="3332" max="3332" width="80.7265625" style="1" customWidth="1"/>
    <col min="3333" max="3335" width="14.7265625" style="1" customWidth="1"/>
    <col min="3336" max="3587" width="11.453125" style="1"/>
    <col min="3588" max="3588" width="80.7265625" style="1" customWidth="1"/>
    <col min="3589" max="3591" width="14.7265625" style="1" customWidth="1"/>
    <col min="3592" max="3843" width="11.453125" style="1"/>
    <col min="3844" max="3844" width="80.7265625" style="1" customWidth="1"/>
    <col min="3845" max="3847" width="14.7265625" style="1" customWidth="1"/>
    <col min="3848" max="4099" width="11.453125" style="1"/>
    <col min="4100" max="4100" width="80.7265625" style="1" customWidth="1"/>
    <col min="4101" max="4103" width="14.7265625" style="1" customWidth="1"/>
    <col min="4104" max="4355" width="11.453125" style="1"/>
    <col min="4356" max="4356" width="80.7265625" style="1" customWidth="1"/>
    <col min="4357" max="4359" width="14.7265625" style="1" customWidth="1"/>
    <col min="4360" max="4611" width="11.453125" style="1"/>
    <col min="4612" max="4612" width="80.7265625" style="1" customWidth="1"/>
    <col min="4613" max="4615" width="14.7265625" style="1" customWidth="1"/>
    <col min="4616" max="4867" width="11.453125" style="1"/>
    <col min="4868" max="4868" width="80.7265625" style="1" customWidth="1"/>
    <col min="4869" max="4871" width="14.7265625" style="1" customWidth="1"/>
    <col min="4872" max="5123" width="11.453125" style="1"/>
    <col min="5124" max="5124" width="80.7265625" style="1" customWidth="1"/>
    <col min="5125" max="5127" width="14.7265625" style="1" customWidth="1"/>
    <col min="5128" max="5379" width="11.453125" style="1"/>
    <col min="5380" max="5380" width="80.7265625" style="1" customWidth="1"/>
    <col min="5381" max="5383" width="14.7265625" style="1" customWidth="1"/>
    <col min="5384" max="5635" width="11.453125" style="1"/>
    <col min="5636" max="5636" width="80.7265625" style="1" customWidth="1"/>
    <col min="5637" max="5639" width="14.7265625" style="1" customWidth="1"/>
    <col min="5640" max="5891" width="11.453125" style="1"/>
    <col min="5892" max="5892" width="80.7265625" style="1" customWidth="1"/>
    <col min="5893" max="5895" width="14.7265625" style="1" customWidth="1"/>
    <col min="5896" max="6147" width="11.453125" style="1"/>
    <col min="6148" max="6148" width="80.7265625" style="1" customWidth="1"/>
    <col min="6149" max="6151" width="14.7265625" style="1" customWidth="1"/>
    <col min="6152" max="6403" width="11.453125" style="1"/>
    <col min="6404" max="6404" width="80.7265625" style="1" customWidth="1"/>
    <col min="6405" max="6407" width="14.7265625" style="1" customWidth="1"/>
    <col min="6408" max="6659" width="11.453125" style="1"/>
    <col min="6660" max="6660" width="80.7265625" style="1" customWidth="1"/>
    <col min="6661" max="6663" width="14.7265625" style="1" customWidth="1"/>
    <col min="6664" max="6915" width="11.453125" style="1"/>
    <col min="6916" max="6916" width="80.7265625" style="1" customWidth="1"/>
    <col min="6917" max="6919" width="14.7265625" style="1" customWidth="1"/>
    <col min="6920" max="7171" width="11.453125" style="1"/>
    <col min="7172" max="7172" width="80.7265625" style="1" customWidth="1"/>
    <col min="7173" max="7175" width="14.7265625" style="1" customWidth="1"/>
    <col min="7176" max="7427" width="11.453125" style="1"/>
    <col min="7428" max="7428" width="80.7265625" style="1" customWidth="1"/>
    <col min="7429" max="7431" width="14.7265625" style="1" customWidth="1"/>
    <col min="7432" max="7683" width="11.453125" style="1"/>
    <col min="7684" max="7684" width="80.7265625" style="1" customWidth="1"/>
    <col min="7685" max="7687" width="14.7265625" style="1" customWidth="1"/>
    <col min="7688" max="7939" width="11.453125" style="1"/>
    <col min="7940" max="7940" width="80.7265625" style="1" customWidth="1"/>
    <col min="7941" max="7943" width="14.7265625" style="1" customWidth="1"/>
    <col min="7944" max="8195" width="11.453125" style="1"/>
    <col min="8196" max="8196" width="80.7265625" style="1" customWidth="1"/>
    <col min="8197" max="8199" width="14.7265625" style="1" customWidth="1"/>
    <col min="8200" max="8451" width="11.453125" style="1"/>
    <col min="8452" max="8452" width="80.7265625" style="1" customWidth="1"/>
    <col min="8453" max="8455" width="14.7265625" style="1" customWidth="1"/>
    <col min="8456" max="8707" width="11.453125" style="1"/>
    <col min="8708" max="8708" width="80.7265625" style="1" customWidth="1"/>
    <col min="8709" max="8711" width="14.7265625" style="1" customWidth="1"/>
    <col min="8712" max="8963" width="11.453125" style="1"/>
    <col min="8964" max="8964" width="80.7265625" style="1" customWidth="1"/>
    <col min="8965" max="8967" width="14.7265625" style="1" customWidth="1"/>
    <col min="8968" max="9219" width="11.453125" style="1"/>
    <col min="9220" max="9220" width="80.7265625" style="1" customWidth="1"/>
    <col min="9221" max="9223" width="14.7265625" style="1" customWidth="1"/>
    <col min="9224" max="9475" width="11.453125" style="1"/>
    <col min="9476" max="9476" width="80.7265625" style="1" customWidth="1"/>
    <col min="9477" max="9479" width="14.7265625" style="1" customWidth="1"/>
    <col min="9480" max="9731" width="11.453125" style="1"/>
    <col min="9732" max="9732" width="80.7265625" style="1" customWidth="1"/>
    <col min="9733" max="9735" width="14.7265625" style="1" customWidth="1"/>
    <col min="9736" max="9987" width="11.453125" style="1"/>
    <col min="9988" max="9988" width="80.7265625" style="1" customWidth="1"/>
    <col min="9989" max="9991" width="14.7265625" style="1" customWidth="1"/>
    <col min="9992" max="10243" width="11.453125" style="1"/>
    <col min="10244" max="10244" width="80.7265625" style="1" customWidth="1"/>
    <col min="10245" max="10247" width="14.7265625" style="1" customWidth="1"/>
    <col min="10248" max="10499" width="11.453125" style="1"/>
    <col min="10500" max="10500" width="80.7265625" style="1" customWidth="1"/>
    <col min="10501" max="10503" width="14.7265625" style="1" customWidth="1"/>
    <col min="10504" max="10755" width="11.453125" style="1"/>
    <col min="10756" max="10756" width="80.7265625" style="1" customWidth="1"/>
    <col min="10757" max="10759" width="14.7265625" style="1" customWidth="1"/>
    <col min="10760" max="11011" width="11.453125" style="1"/>
    <col min="11012" max="11012" width="80.7265625" style="1" customWidth="1"/>
    <col min="11013" max="11015" width="14.7265625" style="1" customWidth="1"/>
    <col min="11016" max="11267" width="11.453125" style="1"/>
    <col min="11268" max="11268" width="80.7265625" style="1" customWidth="1"/>
    <col min="11269" max="11271" width="14.7265625" style="1" customWidth="1"/>
    <col min="11272" max="11523" width="11.453125" style="1"/>
    <col min="11524" max="11524" width="80.7265625" style="1" customWidth="1"/>
    <col min="11525" max="11527" width="14.7265625" style="1" customWidth="1"/>
    <col min="11528" max="11779" width="11.453125" style="1"/>
    <col min="11780" max="11780" width="80.7265625" style="1" customWidth="1"/>
    <col min="11781" max="11783" width="14.7265625" style="1" customWidth="1"/>
    <col min="11784" max="12035" width="11.453125" style="1"/>
    <col min="12036" max="12036" width="80.7265625" style="1" customWidth="1"/>
    <col min="12037" max="12039" width="14.7265625" style="1" customWidth="1"/>
    <col min="12040" max="12291" width="11.453125" style="1"/>
    <col min="12292" max="12292" width="80.7265625" style="1" customWidth="1"/>
    <col min="12293" max="12295" width="14.7265625" style="1" customWidth="1"/>
    <col min="12296" max="12547" width="11.453125" style="1"/>
    <col min="12548" max="12548" width="80.7265625" style="1" customWidth="1"/>
    <col min="12549" max="12551" width="14.7265625" style="1" customWidth="1"/>
    <col min="12552" max="12803" width="11.453125" style="1"/>
    <col min="12804" max="12804" width="80.7265625" style="1" customWidth="1"/>
    <col min="12805" max="12807" width="14.7265625" style="1" customWidth="1"/>
    <col min="12808" max="13059" width="11.453125" style="1"/>
    <col min="13060" max="13060" width="80.7265625" style="1" customWidth="1"/>
    <col min="13061" max="13063" width="14.7265625" style="1" customWidth="1"/>
    <col min="13064" max="13315" width="11.453125" style="1"/>
    <col min="13316" max="13316" width="80.7265625" style="1" customWidth="1"/>
    <col min="13317" max="13319" width="14.7265625" style="1" customWidth="1"/>
    <col min="13320" max="13571" width="11.453125" style="1"/>
    <col min="13572" max="13572" width="80.7265625" style="1" customWidth="1"/>
    <col min="13573" max="13575" width="14.7265625" style="1" customWidth="1"/>
    <col min="13576" max="13827" width="11.453125" style="1"/>
    <col min="13828" max="13828" width="80.7265625" style="1" customWidth="1"/>
    <col min="13829" max="13831" width="14.7265625" style="1" customWidth="1"/>
    <col min="13832" max="14083" width="11.453125" style="1"/>
    <col min="14084" max="14084" width="80.7265625" style="1" customWidth="1"/>
    <col min="14085" max="14087" width="14.7265625" style="1" customWidth="1"/>
    <col min="14088" max="14339" width="11.453125" style="1"/>
    <col min="14340" max="14340" width="80.7265625" style="1" customWidth="1"/>
    <col min="14341" max="14343" width="14.7265625" style="1" customWidth="1"/>
    <col min="14344" max="14595" width="11.453125" style="1"/>
    <col min="14596" max="14596" width="80.7265625" style="1" customWidth="1"/>
    <col min="14597" max="14599" width="14.7265625" style="1" customWidth="1"/>
    <col min="14600" max="14851" width="11.453125" style="1"/>
    <col min="14852" max="14852" width="80.7265625" style="1" customWidth="1"/>
    <col min="14853" max="14855" width="14.7265625" style="1" customWidth="1"/>
    <col min="14856" max="15107" width="11.453125" style="1"/>
    <col min="15108" max="15108" width="80.7265625" style="1" customWidth="1"/>
    <col min="15109" max="15111" width="14.7265625" style="1" customWidth="1"/>
    <col min="15112" max="15363" width="11.453125" style="1"/>
    <col min="15364" max="15364" width="80.7265625" style="1" customWidth="1"/>
    <col min="15365" max="15367" width="14.7265625" style="1" customWidth="1"/>
    <col min="15368" max="15619" width="11.453125" style="1"/>
    <col min="15620" max="15620" width="80.7265625" style="1" customWidth="1"/>
    <col min="15621" max="15623" width="14.7265625" style="1" customWidth="1"/>
    <col min="15624" max="15875" width="11.453125" style="1"/>
    <col min="15876" max="15876" width="80.7265625" style="1" customWidth="1"/>
    <col min="15877" max="15879" width="14.7265625" style="1" customWidth="1"/>
    <col min="15880" max="16131" width="11.453125" style="1"/>
    <col min="16132" max="16132" width="80.7265625" style="1" customWidth="1"/>
    <col min="16133" max="16135" width="14.7265625" style="1" customWidth="1"/>
    <col min="16136" max="16384" width="11.453125" style="1"/>
  </cols>
  <sheetData>
    <row r="1" spans="1:10" ht="18" customHeight="1" x14ac:dyDescent="0.25">
      <c r="A1" s="93" t="s">
        <v>170</v>
      </c>
      <c r="B1" s="93"/>
      <c r="C1" s="93"/>
      <c r="D1" s="93"/>
      <c r="E1" s="93"/>
      <c r="G1" s="86" t="str">
        <f>Total!$G$1</f>
        <v>[NOM DE L'INSTITUT A COMPLETER]</v>
      </c>
      <c r="I1" s="4"/>
    </row>
    <row r="2" spans="1:10" ht="18" customHeight="1" x14ac:dyDescent="0.25">
      <c r="A2" s="5" t="s">
        <v>105</v>
      </c>
      <c r="B2" s="52" t="s">
        <v>106</v>
      </c>
      <c r="C2" s="6"/>
      <c r="D2" s="6"/>
      <c r="E2" s="6"/>
    </row>
    <row r="3" spans="1:10" ht="13.5" thickBot="1" x14ac:dyDescent="0.3"/>
    <row r="4" spans="1:10" ht="39" customHeight="1" thickTop="1" thickBot="1" x14ac:dyDescent="0.3">
      <c r="A4" s="8" t="s">
        <v>0</v>
      </c>
      <c r="B4" s="8" t="s">
        <v>1</v>
      </c>
      <c r="C4" s="53" t="s">
        <v>167</v>
      </c>
      <c r="D4" s="53" t="s">
        <v>168</v>
      </c>
      <c r="E4" s="53" t="s">
        <v>169</v>
      </c>
      <c r="G4" s="54" t="s">
        <v>139</v>
      </c>
      <c r="I4" s="11" t="s">
        <v>103</v>
      </c>
      <c r="J4" s="12" t="s">
        <v>104</v>
      </c>
    </row>
    <row r="5" spans="1:10" ht="12.75" customHeight="1" thickBot="1" x14ac:dyDescent="0.3">
      <c r="A5" s="13"/>
      <c r="B5" s="13"/>
      <c r="C5" s="13"/>
      <c r="D5" s="13"/>
      <c r="E5" s="13"/>
      <c r="G5" s="14"/>
    </row>
    <row r="6" spans="1:10" ht="15" customHeight="1" thickTop="1" thickBot="1" x14ac:dyDescent="0.3">
      <c r="A6" s="15" t="s">
        <v>5</v>
      </c>
      <c r="B6" s="15" t="s">
        <v>6</v>
      </c>
      <c r="C6" s="87">
        <f>SUM(C7:C10,C14,C19:C23)</f>
        <v>0</v>
      </c>
      <c r="D6" s="87">
        <f t="shared" ref="D6:E6" si="0">SUM(D7:D10,D14,D19:D23)</f>
        <v>0</v>
      </c>
      <c r="E6" s="87">
        <f t="shared" si="0"/>
        <v>0</v>
      </c>
      <c r="F6" s="17"/>
      <c r="G6" s="18"/>
      <c r="H6" s="17"/>
      <c r="I6" s="19" t="e">
        <f>+E6/VLOOKUP($B$2,Tableau1[[Formation]:[Total apprenants]],4,FALSE)</f>
        <v>#N/A</v>
      </c>
      <c r="J6" s="20" t="e">
        <f>+E6/$E$42</f>
        <v>#DIV/0!</v>
      </c>
    </row>
    <row r="7" spans="1:10" ht="12.75" customHeight="1" thickTop="1" x14ac:dyDescent="0.25">
      <c r="A7" s="21">
        <v>621</v>
      </c>
      <c r="B7" s="22" t="s">
        <v>7</v>
      </c>
      <c r="C7" s="88"/>
      <c r="D7" s="88"/>
      <c r="E7" s="88"/>
      <c r="G7" s="23"/>
      <c r="I7" s="24" t="e">
        <f>+E7/VLOOKUP($B$2,Tableau1[[Formation]:[Total apprenants]],4,FALSE)</f>
        <v>#N/A</v>
      </c>
      <c r="J7" s="25" t="e">
        <f t="shared" ref="J7:J42" si="1">+E7/$E$42</f>
        <v>#DIV/0!</v>
      </c>
    </row>
    <row r="8" spans="1:10" ht="12.75" customHeight="1" x14ac:dyDescent="0.25">
      <c r="A8" s="21">
        <v>631</v>
      </c>
      <c r="B8" s="22" t="s">
        <v>8</v>
      </c>
      <c r="C8" s="88"/>
      <c r="D8" s="88"/>
      <c r="E8" s="88"/>
      <c r="G8" s="23"/>
      <c r="I8" s="24" t="e">
        <f>+E8/VLOOKUP($B$2,Tableau1[[Formation]:[Total apprenants]],4,FALSE)</f>
        <v>#N/A</v>
      </c>
      <c r="J8" s="25" t="e">
        <f t="shared" si="1"/>
        <v>#DIV/0!</v>
      </c>
    </row>
    <row r="9" spans="1:10" ht="12.75" customHeight="1" x14ac:dyDescent="0.25">
      <c r="A9" s="21">
        <v>633</v>
      </c>
      <c r="B9" s="22" t="s">
        <v>9</v>
      </c>
      <c r="C9" s="88"/>
      <c r="D9" s="88"/>
      <c r="E9" s="88"/>
      <c r="G9" s="23"/>
      <c r="I9" s="24" t="e">
        <f>+E9/VLOOKUP($B$2,Tableau1[[Formation]:[Total apprenants]],4,FALSE)</f>
        <v>#N/A</v>
      </c>
      <c r="J9" s="25" t="e">
        <f t="shared" si="1"/>
        <v>#DIV/0!</v>
      </c>
    </row>
    <row r="10" spans="1:10" ht="12.75" customHeight="1" x14ac:dyDescent="0.25">
      <c r="A10" s="21">
        <v>641</v>
      </c>
      <c r="B10" s="26" t="s">
        <v>10</v>
      </c>
      <c r="C10" s="88"/>
      <c r="D10" s="88"/>
      <c r="E10" s="88"/>
      <c r="G10" s="23"/>
      <c r="I10" s="24" t="e">
        <f>+E10/VLOOKUP($B$2,Tableau1[[Formation]:[Total apprenants]],4,FALSE)</f>
        <v>#N/A</v>
      </c>
      <c r="J10" s="25" t="e">
        <f t="shared" si="1"/>
        <v>#DIV/0!</v>
      </c>
    </row>
    <row r="11" spans="1:10" ht="12.75" customHeight="1" x14ac:dyDescent="0.25">
      <c r="A11" s="21">
        <v>6411</v>
      </c>
      <c r="B11" s="22" t="s">
        <v>11</v>
      </c>
      <c r="C11" s="88"/>
      <c r="D11" s="88"/>
      <c r="E11" s="88"/>
      <c r="G11" s="23"/>
      <c r="I11" s="24" t="e">
        <f>+E11/VLOOKUP($B$2,Tableau1[[Formation]:[Total apprenants]],4,FALSE)</f>
        <v>#N/A</v>
      </c>
      <c r="J11" s="25" t="e">
        <f t="shared" si="1"/>
        <v>#DIV/0!</v>
      </c>
    </row>
    <row r="12" spans="1:10" ht="12.75" customHeight="1" x14ac:dyDescent="0.25">
      <c r="A12" s="21">
        <v>6413</v>
      </c>
      <c r="B12" s="26" t="s">
        <v>12</v>
      </c>
      <c r="C12" s="88"/>
      <c r="D12" s="88"/>
      <c r="E12" s="88"/>
      <c r="G12" s="23"/>
      <c r="I12" s="24" t="e">
        <f>+E12/VLOOKUP($B$2,Tableau1[[Formation]:[Total apprenants]],4,FALSE)</f>
        <v>#N/A</v>
      </c>
      <c r="J12" s="25" t="e">
        <f t="shared" si="1"/>
        <v>#DIV/0!</v>
      </c>
    </row>
    <row r="13" spans="1:10" ht="12.75" customHeight="1" x14ac:dyDescent="0.25">
      <c r="A13" s="21">
        <v>6415</v>
      </c>
      <c r="B13" s="27" t="s">
        <v>13</v>
      </c>
      <c r="C13" s="88"/>
      <c r="D13" s="88"/>
      <c r="E13" s="88"/>
      <c r="G13" s="23"/>
      <c r="I13" s="24" t="e">
        <f>+E13/VLOOKUP($B$2,Tableau1[[Formation]:[Total apprenants]],4,FALSE)</f>
        <v>#N/A</v>
      </c>
      <c r="J13" s="25" t="e">
        <f t="shared" si="1"/>
        <v>#DIV/0!</v>
      </c>
    </row>
    <row r="14" spans="1:10" ht="12.75" customHeight="1" x14ac:dyDescent="0.25">
      <c r="A14" s="21">
        <v>642</v>
      </c>
      <c r="B14" s="28" t="s">
        <v>14</v>
      </c>
      <c r="C14" s="88"/>
      <c r="D14" s="88"/>
      <c r="E14" s="88"/>
      <c r="G14" s="23"/>
      <c r="I14" s="24" t="e">
        <f>+E14/VLOOKUP($B$2,Tableau1[[Formation]:[Total apprenants]],4,FALSE)</f>
        <v>#N/A</v>
      </c>
      <c r="J14" s="25" t="e">
        <f t="shared" si="1"/>
        <v>#DIV/0!</v>
      </c>
    </row>
    <row r="15" spans="1:10" s="2" customFormat="1" ht="12.75" customHeight="1" x14ac:dyDescent="0.25">
      <c r="A15" s="21">
        <v>6421</v>
      </c>
      <c r="B15" s="28" t="s">
        <v>15</v>
      </c>
      <c r="C15" s="89"/>
      <c r="D15" s="89"/>
      <c r="E15" s="89"/>
      <c r="F15" s="27"/>
      <c r="G15" s="23"/>
      <c r="H15" s="29"/>
      <c r="I15" s="24" t="e">
        <f>+E15/VLOOKUP($B$2,Tableau1[[Formation]:[Total apprenants]],4,FALSE)</f>
        <v>#N/A</v>
      </c>
      <c r="J15" s="25" t="e">
        <f t="shared" si="1"/>
        <v>#DIV/0!</v>
      </c>
    </row>
    <row r="16" spans="1:10" ht="12.75" customHeight="1" x14ac:dyDescent="0.25">
      <c r="A16" s="21">
        <v>6422</v>
      </c>
      <c r="B16" s="28" t="s">
        <v>16</v>
      </c>
      <c r="C16" s="89"/>
      <c r="D16" s="89"/>
      <c r="E16" s="89"/>
      <c r="F16" s="27"/>
      <c r="G16" s="23"/>
      <c r="H16" s="29"/>
      <c r="I16" s="81" t="e">
        <f>+E16/VLOOKUP($B$2,Tableau1[[Formation]:[Total apprenants]],4,FALSE)</f>
        <v>#N/A</v>
      </c>
      <c r="J16" s="82" t="e">
        <f t="shared" si="1"/>
        <v>#DIV/0!</v>
      </c>
    </row>
    <row r="17" spans="1:10" ht="12.75" customHeight="1" x14ac:dyDescent="0.25">
      <c r="A17" s="21">
        <v>6423</v>
      </c>
      <c r="B17" s="28" t="s">
        <v>17</v>
      </c>
      <c r="C17" s="89"/>
      <c r="D17" s="89"/>
      <c r="E17" s="89"/>
      <c r="F17" s="27"/>
      <c r="G17" s="23"/>
      <c r="H17" s="29"/>
      <c r="I17" s="81" t="e">
        <f>+E17/VLOOKUP($B$2,Tableau1[[Formation]:[Total apprenants]],4,FALSE)</f>
        <v>#N/A</v>
      </c>
      <c r="J17" s="82" t="e">
        <f t="shared" si="1"/>
        <v>#DIV/0!</v>
      </c>
    </row>
    <row r="18" spans="1:10" ht="12.75" customHeight="1" x14ac:dyDescent="0.25">
      <c r="A18" s="21">
        <v>6425</v>
      </c>
      <c r="B18" s="22" t="s">
        <v>18</v>
      </c>
      <c r="C18" s="88"/>
      <c r="D18" s="88"/>
      <c r="E18" s="88"/>
      <c r="G18" s="23"/>
      <c r="I18" s="81" t="e">
        <f>+E18/VLOOKUP($B$2,Tableau1[[Formation]:[Total apprenants]],4,FALSE)</f>
        <v>#N/A</v>
      </c>
      <c r="J18" s="82" t="e">
        <f t="shared" si="1"/>
        <v>#DIV/0!</v>
      </c>
    </row>
    <row r="19" spans="1:10" ht="12.75" customHeight="1" x14ac:dyDescent="0.25">
      <c r="A19" s="21">
        <v>6451</v>
      </c>
      <c r="B19" s="22" t="s">
        <v>19</v>
      </c>
      <c r="C19" s="88"/>
      <c r="D19" s="88"/>
      <c r="E19" s="88"/>
      <c r="G19" s="23"/>
      <c r="I19" s="81" t="e">
        <f>+E19/VLOOKUP($B$2,Tableau1[[Formation]:[Total apprenants]],4,FALSE)</f>
        <v>#N/A</v>
      </c>
      <c r="J19" s="82" t="e">
        <f t="shared" si="1"/>
        <v>#DIV/0!</v>
      </c>
    </row>
    <row r="20" spans="1:10" ht="12.75" customHeight="1" x14ac:dyDescent="0.25">
      <c r="A20" s="21">
        <v>6452</v>
      </c>
      <c r="B20" s="22" t="s">
        <v>20</v>
      </c>
      <c r="C20" s="88"/>
      <c r="D20" s="88"/>
      <c r="E20" s="88"/>
      <c r="G20" s="23"/>
      <c r="I20" s="81" t="e">
        <f>+E20/VLOOKUP($B$2,Tableau1[[Formation]:[Total apprenants]],4,FALSE)</f>
        <v>#N/A</v>
      </c>
      <c r="J20" s="82" t="e">
        <f t="shared" si="1"/>
        <v>#DIV/0!</v>
      </c>
    </row>
    <row r="21" spans="1:10" ht="12.75" customHeight="1" x14ac:dyDescent="0.25">
      <c r="A21" s="21">
        <v>6471</v>
      </c>
      <c r="B21" s="22" t="s">
        <v>21</v>
      </c>
      <c r="C21" s="88"/>
      <c r="D21" s="88"/>
      <c r="E21" s="88"/>
      <c r="G21" s="23"/>
      <c r="I21" s="81" t="e">
        <f>+E21/VLOOKUP($B$2,Tableau1[[Formation]:[Total apprenants]],4,FALSE)</f>
        <v>#N/A</v>
      </c>
      <c r="J21" s="82" t="e">
        <f t="shared" si="1"/>
        <v>#DIV/0!</v>
      </c>
    </row>
    <row r="22" spans="1:10" ht="12.75" customHeight="1" x14ac:dyDescent="0.25">
      <c r="A22" s="21">
        <v>6472</v>
      </c>
      <c r="B22" s="22" t="s">
        <v>22</v>
      </c>
      <c r="C22" s="88"/>
      <c r="D22" s="88"/>
      <c r="E22" s="88"/>
      <c r="G22" s="23"/>
      <c r="I22" s="81" t="e">
        <f>+E22/VLOOKUP($B$2,Tableau1[[Formation]:[Total apprenants]],4,FALSE)</f>
        <v>#N/A</v>
      </c>
      <c r="J22" s="82" t="e">
        <f t="shared" si="1"/>
        <v>#DIV/0!</v>
      </c>
    </row>
    <row r="23" spans="1:10" ht="12.75" customHeight="1" x14ac:dyDescent="0.25">
      <c r="A23" s="21">
        <v>648</v>
      </c>
      <c r="B23" s="22" t="s">
        <v>23</v>
      </c>
      <c r="C23" s="88"/>
      <c r="D23" s="88"/>
      <c r="E23" s="88"/>
      <c r="G23" s="23"/>
      <c r="I23" s="81" t="e">
        <f>+E23/VLOOKUP($B$2,Tableau1[[Formation]:[Total apprenants]],4,FALSE)</f>
        <v>#N/A</v>
      </c>
      <c r="J23" s="82" t="e">
        <f t="shared" si="1"/>
        <v>#DIV/0!</v>
      </c>
    </row>
    <row r="24" spans="1:10" ht="12.75" customHeight="1" thickBot="1" x14ac:dyDescent="0.3">
      <c r="A24" s="21"/>
      <c r="B24" s="22"/>
      <c r="C24" s="90"/>
      <c r="D24" s="90"/>
      <c r="E24" s="90"/>
      <c r="G24" s="23"/>
      <c r="I24" s="81" t="e">
        <f>+E24/VLOOKUP($B$2,Tableau1[[Formation]:[Total apprenants]],4,FALSE)</f>
        <v>#N/A</v>
      </c>
      <c r="J24" s="82" t="e">
        <f t="shared" si="1"/>
        <v>#DIV/0!</v>
      </c>
    </row>
    <row r="25" spans="1:10" ht="15" customHeight="1" thickTop="1" thickBot="1" x14ac:dyDescent="0.3">
      <c r="A25" s="15" t="s">
        <v>24</v>
      </c>
      <c r="B25" s="15" t="s">
        <v>25</v>
      </c>
      <c r="C25" s="87">
        <f>SUM(C26:C40)</f>
        <v>0</v>
      </c>
      <c r="D25" s="87">
        <f t="shared" ref="D25:E25" si="2">SUM(D26:D40)</f>
        <v>0</v>
      </c>
      <c r="E25" s="87">
        <f t="shared" si="2"/>
        <v>0</v>
      </c>
      <c r="F25" s="17"/>
      <c r="G25" s="18"/>
      <c r="H25" s="17"/>
      <c r="I25" s="79" t="e">
        <f>+E25/VLOOKUP($B$2,Tableau1[[Formation]:[Total apprenants]],4,FALSE)</f>
        <v>#N/A</v>
      </c>
      <c r="J25" s="80" t="e">
        <f t="shared" si="1"/>
        <v>#DIV/0!</v>
      </c>
    </row>
    <row r="26" spans="1:10" ht="12.75" customHeight="1" thickTop="1" x14ac:dyDescent="0.25">
      <c r="A26" s="21">
        <v>601</v>
      </c>
      <c r="B26" s="22" t="s">
        <v>26</v>
      </c>
      <c r="C26" s="88"/>
      <c r="D26" s="88"/>
      <c r="E26" s="88"/>
      <c r="G26" s="23"/>
      <c r="I26" s="81" t="e">
        <f>+E26/VLOOKUP($B$2,Tableau1[[Formation]:[Total apprenants]],4,FALSE)</f>
        <v>#N/A</v>
      </c>
      <c r="J26" s="82" t="e">
        <f t="shared" si="1"/>
        <v>#DIV/0!</v>
      </c>
    </row>
    <row r="27" spans="1:10" ht="12.75" customHeight="1" x14ac:dyDescent="0.25">
      <c r="A27" s="21">
        <v>602</v>
      </c>
      <c r="B27" s="22" t="s">
        <v>27</v>
      </c>
      <c r="C27" s="88"/>
      <c r="D27" s="88"/>
      <c r="E27" s="88"/>
      <c r="G27" s="23"/>
      <c r="I27" s="81" t="e">
        <f>+E27/VLOOKUP($B$2,Tableau1[[Formation]:[Total apprenants]],4,FALSE)</f>
        <v>#N/A</v>
      </c>
      <c r="J27" s="82" t="e">
        <f t="shared" si="1"/>
        <v>#DIV/0!</v>
      </c>
    </row>
    <row r="28" spans="1:10" ht="12.75" customHeight="1" x14ac:dyDescent="0.25">
      <c r="A28" s="21">
        <v>603</v>
      </c>
      <c r="B28" s="22" t="s">
        <v>28</v>
      </c>
      <c r="C28" s="88"/>
      <c r="D28" s="88"/>
      <c r="E28" s="88"/>
      <c r="G28" s="23"/>
      <c r="I28" s="81" t="e">
        <f>+E28/VLOOKUP($B$2,Tableau1[[Formation]:[Total apprenants]],4,FALSE)</f>
        <v>#N/A</v>
      </c>
      <c r="J28" s="82" t="e">
        <f t="shared" si="1"/>
        <v>#DIV/0!</v>
      </c>
    </row>
    <row r="29" spans="1:10" ht="12.75" customHeight="1" x14ac:dyDescent="0.25">
      <c r="A29" s="21">
        <v>606</v>
      </c>
      <c r="B29" s="22" t="s">
        <v>29</v>
      </c>
      <c r="C29" s="88"/>
      <c r="D29" s="88"/>
      <c r="E29" s="88"/>
      <c r="G29" s="23"/>
      <c r="I29" s="81" t="e">
        <f>+E29/VLOOKUP($B$2,Tableau1[[Formation]:[Total apprenants]],4,FALSE)</f>
        <v>#N/A</v>
      </c>
      <c r="J29" s="82" t="e">
        <f t="shared" si="1"/>
        <v>#DIV/0!</v>
      </c>
    </row>
    <row r="30" spans="1:10" ht="12.75" customHeight="1" x14ac:dyDescent="0.25">
      <c r="A30" s="21">
        <v>607</v>
      </c>
      <c r="B30" s="22" t="s">
        <v>30</v>
      </c>
      <c r="C30" s="88"/>
      <c r="D30" s="88"/>
      <c r="E30" s="88"/>
      <c r="G30" s="23"/>
      <c r="I30" s="81" t="e">
        <f>+E30/VLOOKUP($B$2,Tableau1[[Formation]:[Total apprenants]],4,FALSE)</f>
        <v>#N/A</v>
      </c>
      <c r="J30" s="82" t="e">
        <f t="shared" si="1"/>
        <v>#DIV/0!</v>
      </c>
    </row>
    <row r="31" spans="1:10" ht="12.75" customHeight="1" x14ac:dyDescent="0.25">
      <c r="A31" s="21">
        <v>61</v>
      </c>
      <c r="B31" s="22" t="s">
        <v>31</v>
      </c>
      <c r="C31" s="88"/>
      <c r="D31" s="88"/>
      <c r="E31" s="88"/>
      <c r="G31" s="23"/>
      <c r="I31" s="81" t="e">
        <f>+E31/VLOOKUP($B$2,Tableau1[[Formation]:[Total apprenants]],4,FALSE)</f>
        <v>#N/A</v>
      </c>
      <c r="J31" s="82" t="e">
        <f t="shared" si="1"/>
        <v>#DIV/0!</v>
      </c>
    </row>
    <row r="32" spans="1:10" ht="12.75" customHeight="1" x14ac:dyDescent="0.25">
      <c r="A32" s="21">
        <v>62</v>
      </c>
      <c r="B32" s="22" t="s">
        <v>32</v>
      </c>
      <c r="C32" s="88"/>
      <c r="D32" s="88"/>
      <c r="E32" s="88"/>
      <c r="G32" s="23"/>
      <c r="I32" s="81" t="e">
        <f>+E32/VLOOKUP($B$2,Tableau1[[Formation]:[Total apprenants]],4,FALSE)</f>
        <v>#N/A</v>
      </c>
      <c r="J32" s="82" t="e">
        <f t="shared" si="1"/>
        <v>#DIV/0!</v>
      </c>
    </row>
    <row r="33" spans="1:10" ht="12.75" customHeight="1" x14ac:dyDescent="0.25">
      <c r="A33" s="21">
        <v>63</v>
      </c>
      <c r="B33" s="22" t="s">
        <v>33</v>
      </c>
      <c r="C33" s="88"/>
      <c r="D33" s="88"/>
      <c r="E33" s="88"/>
      <c r="G33" s="23"/>
      <c r="I33" s="81" t="e">
        <f>+E33/VLOOKUP($B$2,Tableau1[[Formation]:[Total apprenants]],4,FALSE)</f>
        <v>#N/A</v>
      </c>
      <c r="J33" s="82" t="e">
        <f t="shared" si="1"/>
        <v>#DIV/0!</v>
      </c>
    </row>
    <row r="34" spans="1:10" ht="12.75" customHeight="1" x14ac:dyDescent="0.25">
      <c r="A34" s="21">
        <v>65</v>
      </c>
      <c r="B34" s="22" t="s">
        <v>34</v>
      </c>
      <c r="C34" s="88"/>
      <c r="D34" s="88"/>
      <c r="E34" s="88"/>
      <c r="G34" s="23"/>
      <c r="I34" s="81" t="e">
        <f>+E34/VLOOKUP($B$2,Tableau1[[Formation]:[Total apprenants]],4,FALSE)</f>
        <v>#N/A</v>
      </c>
      <c r="J34" s="82" t="e">
        <f t="shared" si="1"/>
        <v>#DIV/0!</v>
      </c>
    </row>
    <row r="35" spans="1:10" ht="12.75" customHeight="1" x14ac:dyDescent="0.25">
      <c r="A35" s="21">
        <v>66</v>
      </c>
      <c r="B35" s="22" t="s">
        <v>35</v>
      </c>
      <c r="C35" s="88"/>
      <c r="D35" s="88"/>
      <c r="E35" s="88"/>
      <c r="G35" s="23"/>
      <c r="I35" s="81" t="e">
        <f>+E35/VLOOKUP($B$2,Tableau1[[Formation]:[Total apprenants]],4,FALSE)</f>
        <v>#N/A</v>
      </c>
      <c r="J35" s="82" t="e">
        <f t="shared" si="1"/>
        <v>#DIV/0!</v>
      </c>
    </row>
    <row r="36" spans="1:10" ht="12.75" customHeight="1" x14ac:dyDescent="0.25">
      <c r="A36" s="21">
        <v>67</v>
      </c>
      <c r="B36" s="22" t="s">
        <v>36</v>
      </c>
      <c r="C36" s="88"/>
      <c r="D36" s="88"/>
      <c r="E36" s="88"/>
      <c r="G36" s="23"/>
      <c r="I36" s="81" t="e">
        <f>+E36/VLOOKUP($B$2,Tableau1[[Formation]:[Total apprenants]],4,FALSE)</f>
        <v>#N/A</v>
      </c>
      <c r="J36" s="82" t="e">
        <f t="shared" si="1"/>
        <v>#DIV/0!</v>
      </c>
    </row>
    <row r="37" spans="1:10" ht="12.75" customHeight="1" x14ac:dyDescent="0.25">
      <c r="A37" s="21"/>
      <c r="B37" s="30" t="s">
        <v>37</v>
      </c>
      <c r="C37" s="88"/>
      <c r="D37" s="88"/>
      <c r="E37" s="88"/>
      <c r="G37" s="23"/>
      <c r="I37" s="81" t="e">
        <f>+E37/VLOOKUP($B$2,Tableau1[[Formation]:[Total apprenants]],4,FALSE)</f>
        <v>#N/A</v>
      </c>
      <c r="J37" s="82" t="e">
        <f t="shared" si="1"/>
        <v>#DIV/0!</v>
      </c>
    </row>
    <row r="38" spans="1:10" ht="12.75" customHeight="1" x14ac:dyDescent="0.25">
      <c r="A38" s="21">
        <v>68</v>
      </c>
      <c r="B38" s="22" t="s">
        <v>38</v>
      </c>
      <c r="C38" s="88"/>
      <c r="D38" s="88"/>
      <c r="E38" s="88"/>
      <c r="G38" s="23"/>
      <c r="I38" s="81" t="e">
        <f>+E38/VLOOKUP($B$2,Tableau1[[Formation]:[Total apprenants]],4,FALSE)</f>
        <v>#N/A</v>
      </c>
      <c r="J38" s="82" t="e">
        <f t="shared" si="1"/>
        <v>#DIV/0!</v>
      </c>
    </row>
    <row r="39" spans="1:10" ht="12.75" customHeight="1" x14ac:dyDescent="0.25">
      <c r="A39" s="21">
        <v>709</v>
      </c>
      <c r="B39" s="22" t="s">
        <v>39</v>
      </c>
      <c r="C39" s="88"/>
      <c r="D39" s="88"/>
      <c r="E39" s="88"/>
      <c r="G39" s="23"/>
      <c r="I39" s="81" t="e">
        <f>+E39/VLOOKUP($B$2,Tableau1[[Formation]:[Total apprenants]],4,FALSE)</f>
        <v>#N/A</v>
      </c>
      <c r="J39" s="82" t="e">
        <f t="shared" si="1"/>
        <v>#DIV/0!</v>
      </c>
    </row>
    <row r="40" spans="1:10" ht="12.75" customHeight="1" x14ac:dyDescent="0.25">
      <c r="A40" s="21">
        <v>71</v>
      </c>
      <c r="B40" s="22" t="s">
        <v>40</v>
      </c>
      <c r="C40" s="88"/>
      <c r="D40" s="88"/>
      <c r="E40" s="88"/>
      <c r="G40" s="23"/>
      <c r="I40" s="81" t="e">
        <f>+E40/VLOOKUP($B$2,Tableau1[[Formation]:[Total apprenants]],4,FALSE)</f>
        <v>#N/A</v>
      </c>
      <c r="J40" s="82" t="e">
        <f t="shared" si="1"/>
        <v>#DIV/0!</v>
      </c>
    </row>
    <row r="41" spans="1:10" ht="12.75" customHeight="1" thickBot="1" x14ac:dyDescent="0.3">
      <c r="A41" s="31"/>
      <c r="B41" s="22"/>
      <c r="C41" s="90"/>
      <c r="D41" s="90"/>
      <c r="E41" s="90"/>
      <c r="G41" s="23"/>
      <c r="I41" s="81" t="e">
        <f>+E41/VLOOKUP($B$2,Tableau1[[Formation]:[Total apprenants]],4,FALSE)</f>
        <v>#N/A</v>
      </c>
      <c r="J41" s="82" t="e">
        <f t="shared" si="1"/>
        <v>#DIV/0!</v>
      </c>
    </row>
    <row r="42" spans="1:10" ht="15" customHeight="1" thickTop="1" thickBot="1" x14ac:dyDescent="0.3">
      <c r="A42" s="32"/>
      <c r="B42" s="33" t="s">
        <v>41</v>
      </c>
      <c r="C42" s="91">
        <f>+C6+C25</f>
        <v>0</v>
      </c>
      <c r="D42" s="91">
        <f t="shared" ref="D42:E42" si="3">+D6+D25</f>
        <v>0</v>
      </c>
      <c r="E42" s="91">
        <f t="shared" si="3"/>
        <v>0</v>
      </c>
      <c r="F42" s="17"/>
      <c r="G42" s="18"/>
      <c r="H42" s="17"/>
      <c r="I42" s="79" t="e">
        <f>+E42/VLOOKUP($B$2,Tableau1[[Formation]:[Total apprenants]],4,FALSE)</f>
        <v>#N/A</v>
      </c>
      <c r="J42" s="80" t="e">
        <f t="shared" si="1"/>
        <v>#DIV/0!</v>
      </c>
    </row>
    <row r="43" spans="1:10" ht="18" customHeight="1" thickTop="1" thickBot="1" x14ac:dyDescent="0.3">
      <c r="A43" s="32"/>
      <c r="B43" s="33" t="s">
        <v>151</v>
      </c>
      <c r="C43" s="87"/>
      <c r="D43" s="16"/>
      <c r="E43" s="16"/>
      <c r="F43" s="17"/>
      <c r="G43" s="18"/>
      <c r="H43" s="17"/>
      <c r="I43" s="79" t="e">
        <f>+E43/VLOOKUP($B$2,Tableau1[[Formation]:[Total apprenants]],4,FALSE)</f>
        <v>#N/A</v>
      </c>
      <c r="J43" s="17"/>
    </row>
    <row r="44" spans="1:10" ht="15" customHeight="1" thickTop="1" thickBot="1" x14ac:dyDescent="0.3">
      <c r="A44" s="32"/>
      <c r="B44" s="33" t="s">
        <v>42</v>
      </c>
      <c r="C44" s="87"/>
      <c r="D44" s="16"/>
      <c r="E44" s="16"/>
      <c r="F44" s="17"/>
      <c r="G44" s="34"/>
      <c r="H44" s="17"/>
      <c r="I44" s="79" t="e">
        <f>+E44/VLOOKUP($B$2,Tableau1[[Formation]:[Total apprenants]],4,FALSE)</f>
        <v>#N/A</v>
      </c>
      <c r="J44" s="17"/>
    </row>
    <row r="45" spans="1:10" ht="15" customHeight="1" thickTop="1" x14ac:dyDescent="0.25">
      <c r="A45" s="35"/>
      <c r="B45" s="36"/>
    </row>
    <row r="46" spans="1:10" ht="15" customHeight="1" x14ac:dyDescent="0.25">
      <c r="A46" s="37" t="s">
        <v>152</v>
      </c>
      <c r="B46" s="36"/>
    </row>
    <row r="47" spans="1:10" ht="15.75" customHeight="1" x14ac:dyDescent="0.25">
      <c r="A47" s="35"/>
      <c r="B47" s="38"/>
    </row>
    <row r="48" spans="1:10" ht="13.5" thickBot="1" x14ac:dyDescent="0.3"/>
    <row r="49" spans="1:10" ht="25.5" customHeight="1" thickTop="1" thickBot="1" x14ac:dyDescent="0.3">
      <c r="A49" s="39" t="s">
        <v>0</v>
      </c>
      <c r="B49" s="39" t="s">
        <v>1</v>
      </c>
      <c r="C49" s="53" t="s">
        <v>2</v>
      </c>
      <c r="D49" s="53" t="s">
        <v>3</v>
      </c>
      <c r="E49" s="53" t="s">
        <v>4</v>
      </c>
      <c r="G49" s="54" t="s">
        <v>139</v>
      </c>
      <c r="I49" s="11" t="s">
        <v>103</v>
      </c>
      <c r="J49" s="12" t="s">
        <v>104</v>
      </c>
    </row>
    <row r="50" spans="1:10" ht="12.75" customHeight="1" thickBot="1" x14ac:dyDescent="0.3">
      <c r="A50" s="13"/>
      <c r="B50" s="13"/>
      <c r="C50" s="13"/>
      <c r="D50" s="13"/>
      <c r="E50" s="13"/>
      <c r="G50" s="23"/>
    </row>
    <row r="51" spans="1:10" ht="15" customHeight="1" thickTop="1" thickBot="1" x14ac:dyDescent="0.3">
      <c r="A51" s="15" t="s">
        <v>5</v>
      </c>
      <c r="B51" s="15" t="s">
        <v>43</v>
      </c>
      <c r="C51" s="87">
        <f>SUM(C52:C54)</f>
        <v>0</v>
      </c>
      <c r="D51" s="87">
        <f t="shared" ref="D51:E51" si="4">SUM(D52:D54)</f>
        <v>0</v>
      </c>
      <c r="E51" s="87">
        <f t="shared" si="4"/>
        <v>0</v>
      </c>
      <c r="F51" s="17"/>
      <c r="G51" s="18"/>
      <c r="H51" s="17"/>
      <c r="I51" s="79" t="e">
        <f>+E51/VLOOKUP($B$2,Tableau1[[Formation]:[Total apprenants]],4,FALSE)</f>
        <v>#N/A</v>
      </c>
      <c r="J51" s="80" t="e">
        <f>+E51/$E$72</f>
        <v>#DIV/0!</v>
      </c>
    </row>
    <row r="52" spans="1:10" ht="12.75" customHeight="1" thickTop="1" x14ac:dyDescent="0.25">
      <c r="A52" s="40">
        <v>7061</v>
      </c>
      <c r="B52" s="26" t="s">
        <v>44</v>
      </c>
      <c r="C52" s="88"/>
      <c r="D52" s="88"/>
      <c r="E52" s="88"/>
      <c r="G52" s="23"/>
      <c r="I52" s="81" t="e">
        <f>+E52/VLOOKUP($B$2,Tableau1[[Formation]:[Total apprenants]],4,FALSE)</f>
        <v>#N/A</v>
      </c>
      <c r="J52" s="82" t="e">
        <f t="shared" ref="J52:J72" si="5">+E52/$E$72</f>
        <v>#DIV/0!</v>
      </c>
    </row>
    <row r="53" spans="1:10" ht="12.75" customHeight="1" x14ac:dyDescent="0.25">
      <c r="A53" s="40">
        <v>7063</v>
      </c>
      <c r="B53" s="26" t="s">
        <v>45</v>
      </c>
      <c r="C53" s="88"/>
      <c r="D53" s="88"/>
      <c r="E53" s="88"/>
      <c r="G53" s="23"/>
      <c r="I53" s="81" t="e">
        <f>+E53/VLOOKUP($B$2,Tableau1[[Formation]:[Total apprenants]],4,FALSE)</f>
        <v>#N/A</v>
      </c>
      <c r="J53" s="82" t="e">
        <f t="shared" si="5"/>
        <v>#DIV/0!</v>
      </c>
    </row>
    <row r="54" spans="1:10" ht="12.75" customHeight="1" x14ac:dyDescent="0.25">
      <c r="A54" s="40">
        <v>7471</v>
      </c>
      <c r="B54" s="26" t="s">
        <v>46</v>
      </c>
      <c r="C54" s="88"/>
      <c r="D54" s="88"/>
      <c r="E54" s="88"/>
      <c r="G54" s="23"/>
      <c r="I54" s="81" t="e">
        <f>+E54/VLOOKUP($B$2,Tableau1[[Formation]:[Total apprenants]],4,FALSE)</f>
        <v>#N/A</v>
      </c>
      <c r="J54" s="82" t="e">
        <f t="shared" si="5"/>
        <v>#DIV/0!</v>
      </c>
    </row>
    <row r="55" spans="1:10" ht="12.75" customHeight="1" thickBot="1" x14ac:dyDescent="0.3">
      <c r="A55" s="40"/>
      <c r="B55" s="41"/>
      <c r="C55" s="88"/>
      <c r="D55" s="88"/>
      <c r="E55" s="88"/>
      <c r="G55" s="23"/>
      <c r="I55" s="81" t="e">
        <f>+E55/VLOOKUP($B$2,Tableau1[[Formation]:[Total apprenants]],4,FALSE)</f>
        <v>#N/A</v>
      </c>
      <c r="J55" s="82" t="e">
        <f t="shared" si="5"/>
        <v>#DIV/0!</v>
      </c>
    </row>
    <row r="56" spans="1:10" ht="15" customHeight="1" thickTop="1" thickBot="1" x14ac:dyDescent="0.3">
      <c r="A56" s="15" t="s">
        <v>24</v>
      </c>
      <c r="B56" s="15" t="s">
        <v>47</v>
      </c>
      <c r="C56" s="87">
        <f>SUM(C57:C63,C66:C71)</f>
        <v>0</v>
      </c>
      <c r="D56" s="87">
        <f t="shared" ref="D56:E56" si="6">SUM(D57:D63,D66:D71)</f>
        <v>0</v>
      </c>
      <c r="E56" s="87">
        <f t="shared" si="6"/>
        <v>0</v>
      </c>
      <c r="F56" s="17"/>
      <c r="G56" s="18"/>
      <c r="H56" s="17"/>
      <c r="I56" s="79" t="e">
        <f>+E56/VLOOKUP($B$2,Tableau1[[Formation]:[Total apprenants]],4,FALSE)</f>
        <v>#N/A</v>
      </c>
      <c r="J56" s="80" t="e">
        <f t="shared" si="5"/>
        <v>#DIV/0!</v>
      </c>
    </row>
    <row r="57" spans="1:10" ht="25.5" customHeight="1" thickTop="1" x14ac:dyDescent="0.25">
      <c r="A57" s="40">
        <v>70</v>
      </c>
      <c r="B57" s="42" t="s">
        <v>48</v>
      </c>
      <c r="C57" s="88"/>
      <c r="D57" s="88"/>
      <c r="E57" s="88"/>
      <c r="G57" s="23"/>
      <c r="I57" s="81" t="e">
        <f>+E57/VLOOKUP($B$2,Tableau1[[Formation]:[Total apprenants]],4,FALSE)</f>
        <v>#N/A</v>
      </c>
      <c r="J57" s="82" t="e">
        <f t="shared" si="5"/>
        <v>#DIV/0!</v>
      </c>
    </row>
    <row r="58" spans="1:10" ht="12.75" customHeight="1" x14ac:dyDescent="0.25">
      <c r="A58" s="40">
        <v>71</v>
      </c>
      <c r="B58" s="26" t="s">
        <v>40</v>
      </c>
      <c r="C58" s="88"/>
      <c r="D58" s="88"/>
      <c r="E58" s="88"/>
      <c r="G58" s="23"/>
      <c r="I58" s="81" t="e">
        <f>+E58/VLOOKUP($B$2,Tableau1[[Formation]:[Total apprenants]],4,FALSE)</f>
        <v>#N/A</v>
      </c>
      <c r="J58" s="82" t="e">
        <f t="shared" si="5"/>
        <v>#DIV/0!</v>
      </c>
    </row>
    <row r="59" spans="1:10" ht="12.75" customHeight="1" x14ac:dyDescent="0.25">
      <c r="A59" s="40">
        <v>72</v>
      </c>
      <c r="B59" s="26" t="s">
        <v>49</v>
      </c>
      <c r="C59" s="88"/>
      <c r="D59" s="88"/>
      <c r="E59" s="88"/>
      <c r="G59" s="23"/>
      <c r="I59" s="81" t="e">
        <f>+E59/VLOOKUP($B$2,Tableau1[[Formation]:[Total apprenants]],4,FALSE)</f>
        <v>#N/A</v>
      </c>
      <c r="J59" s="82" t="e">
        <f t="shared" si="5"/>
        <v>#DIV/0!</v>
      </c>
    </row>
    <row r="60" spans="1:10" ht="12.75" customHeight="1" x14ac:dyDescent="0.25">
      <c r="A60" s="40">
        <v>74</v>
      </c>
      <c r="B60" s="26" t="s">
        <v>50</v>
      </c>
      <c r="C60" s="88"/>
      <c r="D60" s="88"/>
      <c r="E60" s="88"/>
      <c r="G60" s="23"/>
      <c r="I60" s="81" t="e">
        <f>+E60/VLOOKUP($B$2,Tableau1[[Formation]:[Total apprenants]],4,FALSE)</f>
        <v>#N/A</v>
      </c>
      <c r="J60" s="82" t="e">
        <f t="shared" si="5"/>
        <v>#DIV/0!</v>
      </c>
    </row>
    <row r="61" spans="1:10" ht="12.75" customHeight="1" x14ac:dyDescent="0.25">
      <c r="A61" s="40">
        <v>75</v>
      </c>
      <c r="B61" s="26" t="s">
        <v>51</v>
      </c>
      <c r="C61" s="88"/>
      <c r="D61" s="88"/>
      <c r="E61" s="88"/>
      <c r="G61" s="23"/>
      <c r="I61" s="81" t="e">
        <f>+E61/VLOOKUP($B$2,Tableau1[[Formation]:[Total apprenants]],4,FALSE)</f>
        <v>#N/A</v>
      </c>
      <c r="J61" s="82" t="e">
        <f t="shared" si="5"/>
        <v>#DIV/0!</v>
      </c>
    </row>
    <row r="62" spans="1:10" ht="12.75" customHeight="1" x14ac:dyDescent="0.25">
      <c r="A62" s="40">
        <v>76</v>
      </c>
      <c r="B62" s="26" t="s">
        <v>52</v>
      </c>
      <c r="C62" s="88"/>
      <c r="D62" s="88"/>
      <c r="E62" s="88"/>
      <c r="G62" s="23"/>
      <c r="I62" s="81" t="e">
        <f>+E62/VLOOKUP($B$2,Tableau1[[Formation]:[Total apprenants]],4,FALSE)</f>
        <v>#N/A</v>
      </c>
      <c r="J62" s="82" t="e">
        <f t="shared" si="5"/>
        <v>#DIV/0!</v>
      </c>
    </row>
    <row r="63" spans="1:10" ht="12.75" customHeight="1" x14ac:dyDescent="0.25">
      <c r="A63" s="40">
        <v>77</v>
      </c>
      <c r="B63" s="26" t="s">
        <v>53</v>
      </c>
      <c r="C63" s="88"/>
      <c r="D63" s="88"/>
      <c r="E63" s="88"/>
      <c r="G63" s="23"/>
      <c r="I63" s="81" t="e">
        <f>+E63/VLOOKUP($B$2,Tableau1[[Formation]:[Total apprenants]],4,FALSE)</f>
        <v>#N/A</v>
      </c>
      <c r="J63" s="82" t="e">
        <f t="shared" si="5"/>
        <v>#DIV/0!</v>
      </c>
    </row>
    <row r="64" spans="1:10" ht="12.75" customHeight="1" x14ac:dyDescent="0.25">
      <c r="A64" s="40"/>
      <c r="B64" s="43" t="s">
        <v>54</v>
      </c>
      <c r="C64" s="88"/>
      <c r="D64" s="88"/>
      <c r="E64" s="88"/>
      <c r="G64" s="23"/>
      <c r="I64" s="81" t="e">
        <f>+E64/VLOOKUP($B$2,Tableau1[[Formation]:[Total apprenants]],4,FALSE)</f>
        <v>#N/A</v>
      </c>
      <c r="J64" s="82" t="e">
        <f t="shared" si="5"/>
        <v>#DIV/0!</v>
      </c>
    </row>
    <row r="65" spans="1:10" ht="12.75" customHeight="1" x14ac:dyDescent="0.25">
      <c r="A65" s="40"/>
      <c r="B65" s="43" t="s">
        <v>55</v>
      </c>
      <c r="C65" s="88"/>
      <c r="D65" s="88"/>
      <c r="E65" s="88"/>
      <c r="G65" s="23"/>
      <c r="I65" s="81" t="e">
        <f>+E65/VLOOKUP($B$2,Tableau1[[Formation]:[Total apprenants]],4,FALSE)</f>
        <v>#N/A</v>
      </c>
      <c r="J65" s="82" t="e">
        <f t="shared" si="5"/>
        <v>#DIV/0!</v>
      </c>
    </row>
    <row r="66" spans="1:10" ht="12.75" customHeight="1" x14ac:dyDescent="0.25">
      <c r="A66" s="40">
        <v>78</v>
      </c>
      <c r="B66" s="26" t="s">
        <v>56</v>
      </c>
      <c r="C66" s="88"/>
      <c r="D66" s="88"/>
      <c r="E66" s="88"/>
      <c r="G66" s="23"/>
      <c r="I66" s="81" t="e">
        <f>+E66/VLOOKUP($B$2,Tableau1[[Formation]:[Total apprenants]],4,FALSE)</f>
        <v>#N/A</v>
      </c>
      <c r="J66" s="82" t="e">
        <f t="shared" si="5"/>
        <v>#DIV/0!</v>
      </c>
    </row>
    <row r="67" spans="1:10" ht="12.75" customHeight="1" x14ac:dyDescent="0.25">
      <c r="A67" s="40">
        <v>79</v>
      </c>
      <c r="B67" s="26" t="s">
        <v>57</v>
      </c>
      <c r="C67" s="88"/>
      <c r="D67" s="88"/>
      <c r="E67" s="88"/>
      <c r="G67" s="23"/>
      <c r="I67" s="81" t="e">
        <f>+E67/VLOOKUP($B$2,Tableau1[[Formation]:[Total apprenants]],4,FALSE)</f>
        <v>#N/A</v>
      </c>
      <c r="J67" s="82" t="e">
        <f t="shared" si="5"/>
        <v>#DIV/0!</v>
      </c>
    </row>
    <row r="68" spans="1:10" ht="12.75" customHeight="1" x14ac:dyDescent="0.25">
      <c r="A68" s="40">
        <v>603</v>
      </c>
      <c r="B68" s="26" t="s">
        <v>58</v>
      </c>
      <c r="C68" s="88"/>
      <c r="D68" s="88"/>
      <c r="E68" s="88"/>
      <c r="G68" s="23"/>
      <c r="I68" s="81" t="e">
        <f>+E68/VLOOKUP($B$2,Tableau1[[Formation]:[Total apprenants]],4,FALSE)</f>
        <v>#N/A</v>
      </c>
      <c r="J68" s="82" t="e">
        <f t="shared" si="5"/>
        <v>#DIV/0!</v>
      </c>
    </row>
    <row r="69" spans="1:10" ht="12.75" customHeight="1" x14ac:dyDescent="0.25">
      <c r="A69" s="40"/>
      <c r="B69" s="26" t="s">
        <v>59</v>
      </c>
      <c r="C69" s="88"/>
      <c r="D69" s="88"/>
      <c r="E69" s="88"/>
      <c r="G69" s="23"/>
      <c r="I69" s="81" t="e">
        <f>+E69/VLOOKUP($B$2,Tableau1[[Formation]:[Total apprenants]],4,FALSE)</f>
        <v>#N/A</v>
      </c>
      <c r="J69" s="82" t="e">
        <f t="shared" si="5"/>
        <v>#DIV/0!</v>
      </c>
    </row>
    <row r="70" spans="1:10" ht="25.5" customHeight="1" x14ac:dyDescent="0.25">
      <c r="A70" s="40"/>
      <c r="B70" s="42" t="s">
        <v>60</v>
      </c>
      <c r="C70" s="88"/>
      <c r="D70" s="88"/>
      <c r="E70" s="88"/>
      <c r="G70" s="23"/>
      <c r="I70" s="81" t="e">
        <f>+E70/VLOOKUP($B$2,Tableau1[[Formation]:[Total apprenants]],4,FALSE)</f>
        <v>#N/A</v>
      </c>
      <c r="J70" s="82" t="e">
        <f t="shared" si="5"/>
        <v>#DIV/0!</v>
      </c>
    </row>
    <row r="71" spans="1:10" ht="12.75" customHeight="1" thickBot="1" x14ac:dyDescent="0.3">
      <c r="A71" s="44">
        <v>649</v>
      </c>
      <c r="B71" s="3" t="s">
        <v>61</v>
      </c>
      <c r="C71" s="90"/>
      <c r="D71" s="90"/>
      <c r="E71" s="90"/>
      <c r="G71" s="23"/>
      <c r="I71" s="81" t="e">
        <f>+E71/VLOOKUP($B$2,Tableau1[[Formation]:[Total apprenants]],4,FALSE)</f>
        <v>#N/A</v>
      </c>
      <c r="J71" s="82" t="e">
        <f t="shared" si="5"/>
        <v>#DIV/0!</v>
      </c>
    </row>
    <row r="72" spans="1:10" ht="15" customHeight="1" thickTop="1" thickBot="1" x14ac:dyDescent="0.3">
      <c r="A72" s="32"/>
      <c r="B72" s="33" t="s">
        <v>62</v>
      </c>
      <c r="C72" s="88">
        <f>+C51+C56</f>
        <v>0</v>
      </c>
      <c r="D72" s="88">
        <f t="shared" ref="D72:E72" si="7">+D51+D56</f>
        <v>0</v>
      </c>
      <c r="E72" s="88">
        <f t="shared" si="7"/>
        <v>0</v>
      </c>
      <c r="G72" s="23"/>
      <c r="I72" s="79" t="e">
        <f>+E72/VLOOKUP($B$2,Tableau1[[Formation]:[Total apprenants]],4,FALSE)</f>
        <v>#N/A</v>
      </c>
      <c r="J72" s="80" t="e">
        <f t="shared" si="5"/>
        <v>#DIV/0!</v>
      </c>
    </row>
    <row r="73" spans="1:10" ht="18" customHeight="1" thickTop="1" thickBot="1" x14ac:dyDescent="0.3">
      <c r="A73" s="32"/>
      <c r="B73" s="33" t="s">
        <v>153</v>
      </c>
      <c r="C73" s="92"/>
      <c r="D73" s="45"/>
      <c r="E73" s="45"/>
      <c r="G73" s="23"/>
      <c r="I73" s="83" t="e">
        <f>+E73/VLOOKUP($B$2,Tableau1[[Formation]:[Total apprenants]],4,FALSE)</f>
        <v>#N/A</v>
      </c>
      <c r="J73" s="84"/>
    </row>
    <row r="74" spans="1:10" ht="15" customHeight="1" thickTop="1" thickBot="1" x14ac:dyDescent="0.3">
      <c r="A74" s="32"/>
      <c r="B74" s="33" t="s">
        <v>63</v>
      </c>
      <c r="C74" s="92"/>
      <c r="D74" s="45"/>
      <c r="E74" s="45"/>
      <c r="G74" s="46"/>
      <c r="I74" s="83" t="e">
        <f>+E74/VLOOKUP($B$2,Tableau1[[Formation]:[Total apprenants]],4,FALSE)</f>
        <v>#N/A</v>
      </c>
      <c r="J74" s="84"/>
    </row>
    <row r="75" spans="1:10" ht="15" customHeight="1" thickTop="1" x14ac:dyDescent="0.25">
      <c r="A75" s="35"/>
      <c r="B75" s="36"/>
      <c r="C75" s="29"/>
      <c r="D75" s="29"/>
      <c r="E75" s="29"/>
      <c r="I75" s="17"/>
    </row>
    <row r="77" spans="1:10" ht="15" customHeight="1" x14ac:dyDescent="0.25">
      <c r="A77" s="37" t="s">
        <v>154</v>
      </c>
      <c r="B77" s="36"/>
    </row>
    <row r="79" spans="1:10" x14ac:dyDescent="0.25">
      <c r="B79" s="17" t="s">
        <v>149</v>
      </c>
    </row>
    <row r="80" spans="1:10" ht="13.5" thickBot="1" x14ac:dyDescent="0.3"/>
    <row r="81" spans="1:10" ht="27" thickTop="1" thickBot="1" x14ac:dyDescent="0.3">
      <c r="A81" s="47" t="s">
        <v>137</v>
      </c>
      <c r="B81" s="3" t="s">
        <v>136</v>
      </c>
      <c r="C81" s="45"/>
      <c r="D81" s="45"/>
      <c r="E81" s="45"/>
      <c r="G81" s="48"/>
      <c r="I81" s="83" t="e">
        <f>+E81/VLOOKUP($B$2,Tableau1[[Formation]:[Total apprenants]],4,FALSE)</f>
        <v>#N/A</v>
      </c>
      <c r="J81" s="84" t="e">
        <f t="shared" ref="J81" si="8">+E81/$E$42</f>
        <v>#DIV/0!</v>
      </c>
    </row>
    <row r="82" spans="1:10" ht="13.5" thickTop="1" x14ac:dyDescent="0.25"/>
    <row r="85" spans="1:10" x14ac:dyDescent="0.25">
      <c r="I85" s="84"/>
    </row>
    <row r="86" spans="1:10" x14ac:dyDescent="0.25">
      <c r="I86" s="84"/>
    </row>
    <row r="87" spans="1:10" x14ac:dyDescent="0.25">
      <c r="I87" s="84"/>
    </row>
    <row r="88" spans="1:10" x14ac:dyDescent="0.25">
      <c r="I88" s="84"/>
    </row>
    <row r="89" spans="1:10" x14ac:dyDescent="0.25">
      <c r="I89" s="84"/>
    </row>
    <row r="90" spans="1:10" x14ac:dyDescent="0.25">
      <c r="I90" s="84"/>
    </row>
    <row r="91" spans="1:10" x14ac:dyDescent="0.25">
      <c r="I91" s="84"/>
    </row>
  </sheetData>
  <sheetProtection selectLockedCells="1" selectUnlockedCells="1"/>
  <mergeCells count="1">
    <mergeCell ref="A1:E1"/>
  </mergeCells>
  <pageMargins left="0.78749999999999998" right="0.78749999999999998" top="0.98402777777777772" bottom="0.98402777777777772" header="0.51180555555555551" footer="0.51180555555555551"/>
  <pageSetup paperSize="9" scale="61" firstPageNumber="0" orientation="landscape" horizontalDpi="300" verticalDpi="300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66340A-8CBC-408A-B630-720EF84709E0}">
          <x14:formula1>
            <xm:f>Effectifs_apprenants!$B$45:$B$73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E089E-858D-4CA2-A6C4-4D41DFFF3AF1}">
  <dimension ref="A1:J91"/>
  <sheetViews>
    <sheetView view="pageBreakPreview" topLeftCell="A22" zoomScale="60" zoomScaleNormal="120" workbookViewId="0">
      <selection activeCell="B20" sqref="B20"/>
    </sheetView>
  </sheetViews>
  <sheetFormatPr baseColWidth="10" defaultColWidth="11.453125" defaultRowHeight="13" x14ac:dyDescent="0.25"/>
  <cols>
    <col min="1" max="1" width="11.453125" style="3" customWidth="1"/>
    <col min="2" max="2" width="80.7265625" style="3" customWidth="1"/>
    <col min="3" max="5" width="14.7265625" style="3" customWidth="1"/>
    <col min="6" max="6" width="2" style="3" customWidth="1"/>
    <col min="7" max="7" width="36.7265625" style="7" customWidth="1"/>
    <col min="8" max="8" width="2" style="3" customWidth="1"/>
    <col min="9" max="9" width="13.1796875" style="3" customWidth="1"/>
    <col min="10" max="10" width="11.453125" style="3"/>
    <col min="11" max="259" width="11.453125" style="1"/>
    <col min="260" max="260" width="80.7265625" style="1" customWidth="1"/>
    <col min="261" max="263" width="14.7265625" style="1" customWidth="1"/>
    <col min="264" max="515" width="11.453125" style="1"/>
    <col min="516" max="516" width="80.7265625" style="1" customWidth="1"/>
    <col min="517" max="519" width="14.7265625" style="1" customWidth="1"/>
    <col min="520" max="771" width="11.453125" style="1"/>
    <col min="772" max="772" width="80.7265625" style="1" customWidth="1"/>
    <col min="773" max="775" width="14.7265625" style="1" customWidth="1"/>
    <col min="776" max="1027" width="11.453125" style="1"/>
    <col min="1028" max="1028" width="80.7265625" style="1" customWidth="1"/>
    <col min="1029" max="1031" width="14.7265625" style="1" customWidth="1"/>
    <col min="1032" max="1283" width="11.453125" style="1"/>
    <col min="1284" max="1284" width="80.7265625" style="1" customWidth="1"/>
    <col min="1285" max="1287" width="14.7265625" style="1" customWidth="1"/>
    <col min="1288" max="1539" width="11.453125" style="1"/>
    <col min="1540" max="1540" width="80.7265625" style="1" customWidth="1"/>
    <col min="1541" max="1543" width="14.7265625" style="1" customWidth="1"/>
    <col min="1544" max="1795" width="11.453125" style="1"/>
    <col min="1796" max="1796" width="80.7265625" style="1" customWidth="1"/>
    <col min="1797" max="1799" width="14.7265625" style="1" customWidth="1"/>
    <col min="1800" max="2051" width="11.453125" style="1"/>
    <col min="2052" max="2052" width="80.7265625" style="1" customWidth="1"/>
    <col min="2053" max="2055" width="14.7265625" style="1" customWidth="1"/>
    <col min="2056" max="2307" width="11.453125" style="1"/>
    <col min="2308" max="2308" width="80.7265625" style="1" customWidth="1"/>
    <col min="2309" max="2311" width="14.7265625" style="1" customWidth="1"/>
    <col min="2312" max="2563" width="11.453125" style="1"/>
    <col min="2564" max="2564" width="80.7265625" style="1" customWidth="1"/>
    <col min="2565" max="2567" width="14.7265625" style="1" customWidth="1"/>
    <col min="2568" max="2819" width="11.453125" style="1"/>
    <col min="2820" max="2820" width="80.7265625" style="1" customWidth="1"/>
    <col min="2821" max="2823" width="14.7265625" style="1" customWidth="1"/>
    <col min="2824" max="3075" width="11.453125" style="1"/>
    <col min="3076" max="3076" width="80.7265625" style="1" customWidth="1"/>
    <col min="3077" max="3079" width="14.7265625" style="1" customWidth="1"/>
    <col min="3080" max="3331" width="11.453125" style="1"/>
    <col min="3332" max="3332" width="80.7265625" style="1" customWidth="1"/>
    <col min="3333" max="3335" width="14.7265625" style="1" customWidth="1"/>
    <col min="3336" max="3587" width="11.453125" style="1"/>
    <col min="3588" max="3588" width="80.7265625" style="1" customWidth="1"/>
    <col min="3589" max="3591" width="14.7265625" style="1" customWidth="1"/>
    <col min="3592" max="3843" width="11.453125" style="1"/>
    <col min="3844" max="3844" width="80.7265625" style="1" customWidth="1"/>
    <col min="3845" max="3847" width="14.7265625" style="1" customWidth="1"/>
    <col min="3848" max="4099" width="11.453125" style="1"/>
    <col min="4100" max="4100" width="80.7265625" style="1" customWidth="1"/>
    <col min="4101" max="4103" width="14.7265625" style="1" customWidth="1"/>
    <col min="4104" max="4355" width="11.453125" style="1"/>
    <col min="4356" max="4356" width="80.7265625" style="1" customWidth="1"/>
    <col min="4357" max="4359" width="14.7265625" style="1" customWidth="1"/>
    <col min="4360" max="4611" width="11.453125" style="1"/>
    <col min="4612" max="4612" width="80.7265625" style="1" customWidth="1"/>
    <col min="4613" max="4615" width="14.7265625" style="1" customWidth="1"/>
    <col min="4616" max="4867" width="11.453125" style="1"/>
    <col min="4868" max="4868" width="80.7265625" style="1" customWidth="1"/>
    <col min="4869" max="4871" width="14.7265625" style="1" customWidth="1"/>
    <col min="4872" max="5123" width="11.453125" style="1"/>
    <col min="5124" max="5124" width="80.7265625" style="1" customWidth="1"/>
    <col min="5125" max="5127" width="14.7265625" style="1" customWidth="1"/>
    <col min="5128" max="5379" width="11.453125" style="1"/>
    <col min="5380" max="5380" width="80.7265625" style="1" customWidth="1"/>
    <col min="5381" max="5383" width="14.7265625" style="1" customWidth="1"/>
    <col min="5384" max="5635" width="11.453125" style="1"/>
    <col min="5636" max="5636" width="80.7265625" style="1" customWidth="1"/>
    <col min="5637" max="5639" width="14.7265625" style="1" customWidth="1"/>
    <col min="5640" max="5891" width="11.453125" style="1"/>
    <col min="5892" max="5892" width="80.7265625" style="1" customWidth="1"/>
    <col min="5893" max="5895" width="14.7265625" style="1" customWidth="1"/>
    <col min="5896" max="6147" width="11.453125" style="1"/>
    <col min="6148" max="6148" width="80.7265625" style="1" customWidth="1"/>
    <col min="6149" max="6151" width="14.7265625" style="1" customWidth="1"/>
    <col min="6152" max="6403" width="11.453125" style="1"/>
    <col min="6404" max="6404" width="80.7265625" style="1" customWidth="1"/>
    <col min="6405" max="6407" width="14.7265625" style="1" customWidth="1"/>
    <col min="6408" max="6659" width="11.453125" style="1"/>
    <col min="6660" max="6660" width="80.7265625" style="1" customWidth="1"/>
    <col min="6661" max="6663" width="14.7265625" style="1" customWidth="1"/>
    <col min="6664" max="6915" width="11.453125" style="1"/>
    <col min="6916" max="6916" width="80.7265625" style="1" customWidth="1"/>
    <col min="6917" max="6919" width="14.7265625" style="1" customWidth="1"/>
    <col min="6920" max="7171" width="11.453125" style="1"/>
    <col min="7172" max="7172" width="80.7265625" style="1" customWidth="1"/>
    <col min="7173" max="7175" width="14.7265625" style="1" customWidth="1"/>
    <col min="7176" max="7427" width="11.453125" style="1"/>
    <col min="7428" max="7428" width="80.7265625" style="1" customWidth="1"/>
    <col min="7429" max="7431" width="14.7265625" style="1" customWidth="1"/>
    <col min="7432" max="7683" width="11.453125" style="1"/>
    <col min="7684" max="7684" width="80.7265625" style="1" customWidth="1"/>
    <col min="7685" max="7687" width="14.7265625" style="1" customWidth="1"/>
    <col min="7688" max="7939" width="11.453125" style="1"/>
    <col min="7940" max="7940" width="80.7265625" style="1" customWidth="1"/>
    <col min="7941" max="7943" width="14.7265625" style="1" customWidth="1"/>
    <col min="7944" max="8195" width="11.453125" style="1"/>
    <col min="8196" max="8196" width="80.7265625" style="1" customWidth="1"/>
    <col min="8197" max="8199" width="14.7265625" style="1" customWidth="1"/>
    <col min="8200" max="8451" width="11.453125" style="1"/>
    <col min="8452" max="8452" width="80.7265625" style="1" customWidth="1"/>
    <col min="8453" max="8455" width="14.7265625" style="1" customWidth="1"/>
    <col min="8456" max="8707" width="11.453125" style="1"/>
    <col min="8708" max="8708" width="80.7265625" style="1" customWidth="1"/>
    <col min="8709" max="8711" width="14.7265625" style="1" customWidth="1"/>
    <col min="8712" max="8963" width="11.453125" style="1"/>
    <col min="8964" max="8964" width="80.7265625" style="1" customWidth="1"/>
    <col min="8965" max="8967" width="14.7265625" style="1" customWidth="1"/>
    <col min="8968" max="9219" width="11.453125" style="1"/>
    <col min="9220" max="9220" width="80.7265625" style="1" customWidth="1"/>
    <col min="9221" max="9223" width="14.7265625" style="1" customWidth="1"/>
    <col min="9224" max="9475" width="11.453125" style="1"/>
    <col min="9476" max="9476" width="80.7265625" style="1" customWidth="1"/>
    <col min="9477" max="9479" width="14.7265625" style="1" customWidth="1"/>
    <col min="9480" max="9731" width="11.453125" style="1"/>
    <col min="9732" max="9732" width="80.7265625" style="1" customWidth="1"/>
    <col min="9733" max="9735" width="14.7265625" style="1" customWidth="1"/>
    <col min="9736" max="9987" width="11.453125" style="1"/>
    <col min="9988" max="9988" width="80.7265625" style="1" customWidth="1"/>
    <col min="9989" max="9991" width="14.7265625" style="1" customWidth="1"/>
    <col min="9992" max="10243" width="11.453125" style="1"/>
    <col min="10244" max="10244" width="80.7265625" style="1" customWidth="1"/>
    <col min="10245" max="10247" width="14.7265625" style="1" customWidth="1"/>
    <col min="10248" max="10499" width="11.453125" style="1"/>
    <col min="10500" max="10500" width="80.7265625" style="1" customWidth="1"/>
    <col min="10501" max="10503" width="14.7265625" style="1" customWidth="1"/>
    <col min="10504" max="10755" width="11.453125" style="1"/>
    <col min="10756" max="10756" width="80.7265625" style="1" customWidth="1"/>
    <col min="10757" max="10759" width="14.7265625" style="1" customWidth="1"/>
    <col min="10760" max="11011" width="11.453125" style="1"/>
    <col min="11012" max="11012" width="80.7265625" style="1" customWidth="1"/>
    <col min="11013" max="11015" width="14.7265625" style="1" customWidth="1"/>
    <col min="11016" max="11267" width="11.453125" style="1"/>
    <col min="11268" max="11268" width="80.7265625" style="1" customWidth="1"/>
    <col min="11269" max="11271" width="14.7265625" style="1" customWidth="1"/>
    <col min="11272" max="11523" width="11.453125" style="1"/>
    <col min="11524" max="11524" width="80.7265625" style="1" customWidth="1"/>
    <col min="11525" max="11527" width="14.7265625" style="1" customWidth="1"/>
    <col min="11528" max="11779" width="11.453125" style="1"/>
    <col min="11780" max="11780" width="80.7265625" style="1" customWidth="1"/>
    <col min="11781" max="11783" width="14.7265625" style="1" customWidth="1"/>
    <col min="11784" max="12035" width="11.453125" style="1"/>
    <col min="12036" max="12036" width="80.7265625" style="1" customWidth="1"/>
    <col min="12037" max="12039" width="14.7265625" style="1" customWidth="1"/>
    <col min="12040" max="12291" width="11.453125" style="1"/>
    <col min="12292" max="12292" width="80.7265625" style="1" customWidth="1"/>
    <col min="12293" max="12295" width="14.7265625" style="1" customWidth="1"/>
    <col min="12296" max="12547" width="11.453125" style="1"/>
    <col min="12548" max="12548" width="80.7265625" style="1" customWidth="1"/>
    <col min="12549" max="12551" width="14.7265625" style="1" customWidth="1"/>
    <col min="12552" max="12803" width="11.453125" style="1"/>
    <col min="12804" max="12804" width="80.7265625" style="1" customWidth="1"/>
    <col min="12805" max="12807" width="14.7265625" style="1" customWidth="1"/>
    <col min="12808" max="13059" width="11.453125" style="1"/>
    <col min="13060" max="13060" width="80.7265625" style="1" customWidth="1"/>
    <col min="13061" max="13063" width="14.7265625" style="1" customWidth="1"/>
    <col min="13064" max="13315" width="11.453125" style="1"/>
    <col min="13316" max="13316" width="80.7265625" style="1" customWidth="1"/>
    <col min="13317" max="13319" width="14.7265625" style="1" customWidth="1"/>
    <col min="13320" max="13571" width="11.453125" style="1"/>
    <col min="13572" max="13572" width="80.7265625" style="1" customWidth="1"/>
    <col min="13573" max="13575" width="14.7265625" style="1" customWidth="1"/>
    <col min="13576" max="13827" width="11.453125" style="1"/>
    <col min="13828" max="13828" width="80.7265625" style="1" customWidth="1"/>
    <col min="13829" max="13831" width="14.7265625" style="1" customWidth="1"/>
    <col min="13832" max="14083" width="11.453125" style="1"/>
    <col min="14084" max="14084" width="80.7265625" style="1" customWidth="1"/>
    <col min="14085" max="14087" width="14.7265625" style="1" customWidth="1"/>
    <col min="14088" max="14339" width="11.453125" style="1"/>
    <col min="14340" max="14340" width="80.7265625" style="1" customWidth="1"/>
    <col min="14341" max="14343" width="14.7265625" style="1" customWidth="1"/>
    <col min="14344" max="14595" width="11.453125" style="1"/>
    <col min="14596" max="14596" width="80.7265625" style="1" customWidth="1"/>
    <col min="14597" max="14599" width="14.7265625" style="1" customWidth="1"/>
    <col min="14600" max="14851" width="11.453125" style="1"/>
    <col min="14852" max="14852" width="80.7265625" style="1" customWidth="1"/>
    <col min="14853" max="14855" width="14.7265625" style="1" customWidth="1"/>
    <col min="14856" max="15107" width="11.453125" style="1"/>
    <col min="15108" max="15108" width="80.7265625" style="1" customWidth="1"/>
    <col min="15109" max="15111" width="14.7265625" style="1" customWidth="1"/>
    <col min="15112" max="15363" width="11.453125" style="1"/>
    <col min="15364" max="15364" width="80.7265625" style="1" customWidth="1"/>
    <col min="15365" max="15367" width="14.7265625" style="1" customWidth="1"/>
    <col min="15368" max="15619" width="11.453125" style="1"/>
    <col min="15620" max="15620" width="80.7265625" style="1" customWidth="1"/>
    <col min="15621" max="15623" width="14.7265625" style="1" customWidth="1"/>
    <col min="15624" max="15875" width="11.453125" style="1"/>
    <col min="15876" max="15876" width="80.7265625" style="1" customWidth="1"/>
    <col min="15877" max="15879" width="14.7265625" style="1" customWidth="1"/>
    <col min="15880" max="16131" width="11.453125" style="1"/>
    <col min="16132" max="16132" width="80.7265625" style="1" customWidth="1"/>
    <col min="16133" max="16135" width="14.7265625" style="1" customWidth="1"/>
    <col min="16136" max="16384" width="11.453125" style="1"/>
  </cols>
  <sheetData>
    <row r="1" spans="1:10" ht="18" customHeight="1" x14ac:dyDescent="0.25">
      <c r="A1" s="93" t="s">
        <v>170</v>
      </c>
      <c r="B1" s="93"/>
      <c r="C1" s="93"/>
      <c r="D1" s="93"/>
      <c r="E1" s="93"/>
      <c r="G1" s="86" t="str">
        <f>Total!$G$1</f>
        <v>[NOM DE L'INSTITUT A COMPLETER]</v>
      </c>
      <c r="I1" s="4"/>
    </row>
    <row r="2" spans="1:10" ht="18" customHeight="1" x14ac:dyDescent="0.25">
      <c r="A2" s="5" t="s">
        <v>105</v>
      </c>
      <c r="B2" s="52" t="s">
        <v>106</v>
      </c>
      <c r="C2" s="6"/>
      <c r="D2" s="6"/>
      <c r="E2" s="6"/>
    </row>
    <row r="3" spans="1:10" ht="13.5" thickBot="1" x14ac:dyDescent="0.3"/>
    <row r="4" spans="1:10" ht="39" customHeight="1" thickTop="1" thickBot="1" x14ac:dyDescent="0.3">
      <c r="A4" s="8" t="s">
        <v>0</v>
      </c>
      <c r="B4" s="8" t="s">
        <v>1</v>
      </c>
      <c r="C4" s="53" t="s">
        <v>167</v>
      </c>
      <c r="D4" s="53" t="s">
        <v>168</v>
      </c>
      <c r="E4" s="53" t="s">
        <v>169</v>
      </c>
      <c r="G4" s="54" t="s">
        <v>139</v>
      </c>
      <c r="I4" s="11" t="s">
        <v>103</v>
      </c>
      <c r="J4" s="12" t="s">
        <v>104</v>
      </c>
    </row>
    <row r="5" spans="1:10" ht="12.75" customHeight="1" thickBot="1" x14ac:dyDescent="0.3">
      <c r="A5" s="13"/>
      <c r="B5" s="13"/>
      <c r="C5" s="13"/>
      <c r="D5" s="13"/>
      <c r="E5" s="13"/>
      <c r="G5" s="14"/>
    </row>
    <row r="6" spans="1:10" ht="15" customHeight="1" thickTop="1" thickBot="1" x14ac:dyDescent="0.3">
      <c r="A6" s="15" t="s">
        <v>5</v>
      </c>
      <c r="B6" s="15" t="s">
        <v>6</v>
      </c>
      <c r="C6" s="87">
        <f>SUM(C7:C10,C14,C19:C23)</f>
        <v>0</v>
      </c>
      <c r="D6" s="87">
        <f t="shared" ref="D6:E6" si="0">SUM(D7:D10,D14,D19:D23)</f>
        <v>0</v>
      </c>
      <c r="E6" s="87">
        <f t="shared" si="0"/>
        <v>0</v>
      </c>
      <c r="F6" s="17"/>
      <c r="G6" s="18"/>
      <c r="H6" s="17"/>
      <c r="I6" s="19" t="e">
        <f>+E6/VLOOKUP($B$2,Tableau1[[Formation]:[Total apprenants]],4,FALSE)</f>
        <v>#N/A</v>
      </c>
      <c r="J6" s="20" t="e">
        <f>+E6/$E$42</f>
        <v>#DIV/0!</v>
      </c>
    </row>
    <row r="7" spans="1:10" ht="12.75" customHeight="1" thickTop="1" x14ac:dyDescent="0.25">
      <c r="A7" s="21">
        <v>621</v>
      </c>
      <c r="B7" s="22" t="s">
        <v>7</v>
      </c>
      <c r="C7" s="88"/>
      <c r="D7" s="88"/>
      <c r="E7" s="88"/>
      <c r="G7" s="23"/>
      <c r="I7" s="24" t="e">
        <f>+E7/VLOOKUP($B$2,Tableau1[[Formation]:[Total apprenants]],4,FALSE)</f>
        <v>#N/A</v>
      </c>
      <c r="J7" s="25" t="e">
        <f t="shared" ref="J7:J42" si="1">+E7/$E$42</f>
        <v>#DIV/0!</v>
      </c>
    </row>
    <row r="8" spans="1:10" ht="12.75" customHeight="1" x14ac:dyDescent="0.25">
      <c r="A8" s="21">
        <v>631</v>
      </c>
      <c r="B8" s="22" t="s">
        <v>8</v>
      </c>
      <c r="C8" s="88"/>
      <c r="D8" s="88"/>
      <c r="E8" s="88"/>
      <c r="G8" s="23"/>
      <c r="I8" s="24" t="e">
        <f>+E8/VLOOKUP($B$2,Tableau1[[Formation]:[Total apprenants]],4,FALSE)</f>
        <v>#N/A</v>
      </c>
      <c r="J8" s="25" t="e">
        <f t="shared" si="1"/>
        <v>#DIV/0!</v>
      </c>
    </row>
    <row r="9" spans="1:10" ht="12.75" customHeight="1" x14ac:dyDescent="0.25">
      <c r="A9" s="21">
        <v>633</v>
      </c>
      <c r="B9" s="22" t="s">
        <v>9</v>
      </c>
      <c r="C9" s="88"/>
      <c r="D9" s="88"/>
      <c r="E9" s="88"/>
      <c r="G9" s="23"/>
      <c r="I9" s="24" t="e">
        <f>+E9/VLOOKUP($B$2,Tableau1[[Formation]:[Total apprenants]],4,FALSE)</f>
        <v>#N/A</v>
      </c>
      <c r="J9" s="25" t="e">
        <f t="shared" si="1"/>
        <v>#DIV/0!</v>
      </c>
    </row>
    <row r="10" spans="1:10" ht="12.75" customHeight="1" x14ac:dyDescent="0.25">
      <c r="A10" s="21">
        <v>641</v>
      </c>
      <c r="B10" s="26" t="s">
        <v>10</v>
      </c>
      <c r="C10" s="88"/>
      <c r="D10" s="88"/>
      <c r="E10" s="88"/>
      <c r="G10" s="23"/>
      <c r="I10" s="24" t="e">
        <f>+E10/VLOOKUP($B$2,Tableau1[[Formation]:[Total apprenants]],4,FALSE)</f>
        <v>#N/A</v>
      </c>
      <c r="J10" s="25" t="e">
        <f t="shared" si="1"/>
        <v>#DIV/0!</v>
      </c>
    </row>
    <row r="11" spans="1:10" ht="12.75" customHeight="1" x14ac:dyDescent="0.25">
      <c r="A11" s="21">
        <v>6411</v>
      </c>
      <c r="B11" s="22" t="s">
        <v>11</v>
      </c>
      <c r="C11" s="88"/>
      <c r="D11" s="88"/>
      <c r="E11" s="88"/>
      <c r="G11" s="23"/>
      <c r="I11" s="24" t="e">
        <f>+E11/VLOOKUP($B$2,Tableau1[[Formation]:[Total apprenants]],4,FALSE)</f>
        <v>#N/A</v>
      </c>
      <c r="J11" s="25" t="e">
        <f t="shared" si="1"/>
        <v>#DIV/0!</v>
      </c>
    </row>
    <row r="12" spans="1:10" ht="12.75" customHeight="1" x14ac:dyDescent="0.25">
      <c r="A12" s="21">
        <v>6413</v>
      </c>
      <c r="B12" s="26" t="s">
        <v>12</v>
      </c>
      <c r="C12" s="88"/>
      <c r="D12" s="88"/>
      <c r="E12" s="88"/>
      <c r="G12" s="23"/>
      <c r="I12" s="24" t="e">
        <f>+E12/VLOOKUP($B$2,Tableau1[[Formation]:[Total apprenants]],4,FALSE)</f>
        <v>#N/A</v>
      </c>
      <c r="J12" s="25" t="e">
        <f t="shared" si="1"/>
        <v>#DIV/0!</v>
      </c>
    </row>
    <row r="13" spans="1:10" ht="12.75" customHeight="1" x14ac:dyDescent="0.25">
      <c r="A13" s="21">
        <v>6415</v>
      </c>
      <c r="B13" s="27" t="s">
        <v>13</v>
      </c>
      <c r="C13" s="88"/>
      <c r="D13" s="88"/>
      <c r="E13" s="88"/>
      <c r="G13" s="23"/>
      <c r="I13" s="24" t="e">
        <f>+E13/VLOOKUP($B$2,Tableau1[[Formation]:[Total apprenants]],4,FALSE)</f>
        <v>#N/A</v>
      </c>
      <c r="J13" s="25" t="e">
        <f t="shared" si="1"/>
        <v>#DIV/0!</v>
      </c>
    </row>
    <row r="14" spans="1:10" ht="12.75" customHeight="1" x14ac:dyDescent="0.25">
      <c r="A14" s="21">
        <v>642</v>
      </c>
      <c r="B14" s="28" t="s">
        <v>14</v>
      </c>
      <c r="C14" s="88"/>
      <c r="D14" s="88"/>
      <c r="E14" s="88"/>
      <c r="G14" s="23"/>
      <c r="I14" s="24" t="e">
        <f>+E14/VLOOKUP($B$2,Tableau1[[Formation]:[Total apprenants]],4,FALSE)</f>
        <v>#N/A</v>
      </c>
      <c r="J14" s="25" t="e">
        <f t="shared" si="1"/>
        <v>#DIV/0!</v>
      </c>
    </row>
    <row r="15" spans="1:10" s="2" customFormat="1" ht="12.75" customHeight="1" x14ac:dyDescent="0.25">
      <c r="A15" s="21">
        <v>6421</v>
      </c>
      <c r="B15" s="28" t="s">
        <v>15</v>
      </c>
      <c r="C15" s="89"/>
      <c r="D15" s="89"/>
      <c r="E15" s="89"/>
      <c r="F15" s="27"/>
      <c r="G15" s="23"/>
      <c r="H15" s="29"/>
      <c r="I15" s="24" t="e">
        <f>+E15/VLOOKUP($B$2,Tableau1[[Formation]:[Total apprenants]],4,FALSE)</f>
        <v>#N/A</v>
      </c>
      <c r="J15" s="25" t="e">
        <f t="shared" si="1"/>
        <v>#DIV/0!</v>
      </c>
    </row>
    <row r="16" spans="1:10" ht="12.75" customHeight="1" x14ac:dyDescent="0.25">
      <c r="A16" s="21">
        <v>6422</v>
      </c>
      <c r="B16" s="28" t="s">
        <v>16</v>
      </c>
      <c r="C16" s="89"/>
      <c r="D16" s="89"/>
      <c r="E16" s="89"/>
      <c r="F16" s="27"/>
      <c r="G16" s="23"/>
      <c r="H16" s="29"/>
      <c r="I16" s="81" t="e">
        <f>+E16/VLOOKUP($B$2,Tableau1[[Formation]:[Total apprenants]],4,FALSE)</f>
        <v>#N/A</v>
      </c>
      <c r="J16" s="82" t="e">
        <f t="shared" si="1"/>
        <v>#DIV/0!</v>
      </c>
    </row>
    <row r="17" spans="1:10" ht="12.75" customHeight="1" x14ac:dyDescent="0.25">
      <c r="A17" s="21">
        <v>6423</v>
      </c>
      <c r="B17" s="28" t="s">
        <v>17</v>
      </c>
      <c r="C17" s="89"/>
      <c r="D17" s="89"/>
      <c r="E17" s="89"/>
      <c r="F17" s="27"/>
      <c r="G17" s="23"/>
      <c r="H17" s="29"/>
      <c r="I17" s="81" t="e">
        <f>+E17/VLOOKUP($B$2,Tableau1[[Formation]:[Total apprenants]],4,FALSE)</f>
        <v>#N/A</v>
      </c>
      <c r="J17" s="82" t="e">
        <f t="shared" si="1"/>
        <v>#DIV/0!</v>
      </c>
    </row>
    <row r="18" spans="1:10" ht="12.75" customHeight="1" x14ac:dyDescent="0.25">
      <c r="A18" s="21">
        <v>6425</v>
      </c>
      <c r="B18" s="22" t="s">
        <v>18</v>
      </c>
      <c r="C18" s="88"/>
      <c r="D18" s="88"/>
      <c r="E18" s="88"/>
      <c r="G18" s="23"/>
      <c r="I18" s="81" t="e">
        <f>+E18/VLOOKUP($B$2,Tableau1[[Formation]:[Total apprenants]],4,FALSE)</f>
        <v>#N/A</v>
      </c>
      <c r="J18" s="82" t="e">
        <f t="shared" si="1"/>
        <v>#DIV/0!</v>
      </c>
    </row>
    <row r="19" spans="1:10" ht="12.75" customHeight="1" x14ac:dyDescent="0.25">
      <c r="A19" s="21">
        <v>6451</v>
      </c>
      <c r="B19" s="22" t="s">
        <v>19</v>
      </c>
      <c r="C19" s="88"/>
      <c r="D19" s="88"/>
      <c r="E19" s="88"/>
      <c r="G19" s="23"/>
      <c r="I19" s="81" t="e">
        <f>+E19/VLOOKUP($B$2,Tableau1[[Formation]:[Total apprenants]],4,FALSE)</f>
        <v>#N/A</v>
      </c>
      <c r="J19" s="82" t="e">
        <f t="shared" si="1"/>
        <v>#DIV/0!</v>
      </c>
    </row>
    <row r="20" spans="1:10" ht="12.75" customHeight="1" x14ac:dyDescent="0.25">
      <c r="A20" s="21">
        <v>6452</v>
      </c>
      <c r="B20" s="22" t="s">
        <v>20</v>
      </c>
      <c r="C20" s="88"/>
      <c r="D20" s="88"/>
      <c r="E20" s="88"/>
      <c r="G20" s="23"/>
      <c r="I20" s="81" t="e">
        <f>+E20/VLOOKUP($B$2,Tableau1[[Formation]:[Total apprenants]],4,FALSE)</f>
        <v>#N/A</v>
      </c>
      <c r="J20" s="82" t="e">
        <f t="shared" si="1"/>
        <v>#DIV/0!</v>
      </c>
    </row>
    <row r="21" spans="1:10" ht="12.75" customHeight="1" x14ac:dyDescent="0.25">
      <c r="A21" s="21">
        <v>6471</v>
      </c>
      <c r="B21" s="22" t="s">
        <v>21</v>
      </c>
      <c r="C21" s="88"/>
      <c r="D21" s="88"/>
      <c r="E21" s="88"/>
      <c r="G21" s="23"/>
      <c r="I21" s="81" t="e">
        <f>+E21/VLOOKUP($B$2,Tableau1[[Formation]:[Total apprenants]],4,FALSE)</f>
        <v>#N/A</v>
      </c>
      <c r="J21" s="82" t="e">
        <f t="shared" si="1"/>
        <v>#DIV/0!</v>
      </c>
    </row>
    <row r="22" spans="1:10" ht="12.75" customHeight="1" x14ac:dyDescent="0.25">
      <c r="A22" s="21">
        <v>6472</v>
      </c>
      <c r="B22" s="22" t="s">
        <v>22</v>
      </c>
      <c r="C22" s="88"/>
      <c r="D22" s="88"/>
      <c r="E22" s="88"/>
      <c r="G22" s="23"/>
      <c r="I22" s="81" t="e">
        <f>+E22/VLOOKUP($B$2,Tableau1[[Formation]:[Total apprenants]],4,FALSE)</f>
        <v>#N/A</v>
      </c>
      <c r="J22" s="82" t="e">
        <f t="shared" si="1"/>
        <v>#DIV/0!</v>
      </c>
    </row>
    <row r="23" spans="1:10" ht="12.75" customHeight="1" x14ac:dyDescent="0.25">
      <c r="A23" s="21">
        <v>648</v>
      </c>
      <c r="B23" s="22" t="s">
        <v>23</v>
      </c>
      <c r="C23" s="88"/>
      <c r="D23" s="88"/>
      <c r="E23" s="88"/>
      <c r="G23" s="23"/>
      <c r="I23" s="81" t="e">
        <f>+E23/VLOOKUP($B$2,Tableau1[[Formation]:[Total apprenants]],4,FALSE)</f>
        <v>#N/A</v>
      </c>
      <c r="J23" s="82" t="e">
        <f t="shared" si="1"/>
        <v>#DIV/0!</v>
      </c>
    </row>
    <row r="24" spans="1:10" ht="12.75" customHeight="1" thickBot="1" x14ac:dyDescent="0.3">
      <c r="A24" s="21"/>
      <c r="B24" s="22"/>
      <c r="C24" s="90"/>
      <c r="D24" s="90"/>
      <c r="E24" s="90"/>
      <c r="G24" s="23"/>
      <c r="I24" s="81" t="e">
        <f>+E24/VLOOKUP($B$2,Tableau1[[Formation]:[Total apprenants]],4,FALSE)</f>
        <v>#N/A</v>
      </c>
      <c r="J24" s="82" t="e">
        <f t="shared" si="1"/>
        <v>#DIV/0!</v>
      </c>
    </row>
    <row r="25" spans="1:10" ht="15" customHeight="1" thickTop="1" thickBot="1" x14ac:dyDescent="0.3">
      <c r="A25" s="15" t="s">
        <v>24</v>
      </c>
      <c r="B25" s="15" t="s">
        <v>25</v>
      </c>
      <c r="C25" s="87">
        <f>SUM(C26:C40)</f>
        <v>0</v>
      </c>
      <c r="D25" s="87">
        <f t="shared" ref="D25:E25" si="2">SUM(D26:D40)</f>
        <v>0</v>
      </c>
      <c r="E25" s="87">
        <f t="shared" si="2"/>
        <v>0</v>
      </c>
      <c r="F25" s="17"/>
      <c r="G25" s="18"/>
      <c r="H25" s="17"/>
      <c r="I25" s="79" t="e">
        <f>+E25/VLOOKUP($B$2,Tableau1[[Formation]:[Total apprenants]],4,FALSE)</f>
        <v>#N/A</v>
      </c>
      <c r="J25" s="80" t="e">
        <f t="shared" si="1"/>
        <v>#DIV/0!</v>
      </c>
    </row>
    <row r="26" spans="1:10" ht="12.75" customHeight="1" thickTop="1" x14ac:dyDescent="0.25">
      <c r="A26" s="21">
        <v>601</v>
      </c>
      <c r="B26" s="22" t="s">
        <v>26</v>
      </c>
      <c r="C26" s="88"/>
      <c r="D26" s="88"/>
      <c r="E26" s="88"/>
      <c r="G26" s="23"/>
      <c r="I26" s="81" t="e">
        <f>+E26/VLOOKUP($B$2,Tableau1[[Formation]:[Total apprenants]],4,FALSE)</f>
        <v>#N/A</v>
      </c>
      <c r="J26" s="82" t="e">
        <f t="shared" si="1"/>
        <v>#DIV/0!</v>
      </c>
    </row>
    <row r="27" spans="1:10" ht="12.75" customHeight="1" x14ac:dyDescent="0.25">
      <c r="A27" s="21">
        <v>602</v>
      </c>
      <c r="B27" s="22" t="s">
        <v>27</v>
      </c>
      <c r="C27" s="88"/>
      <c r="D27" s="88"/>
      <c r="E27" s="88"/>
      <c r="G27" s="23"/>
      <c r="I27" s="81" t="e">
        <f>+E27/VLOOKUP($B$2,Tableau1[[Formation]:[Total apprenants]],4,FALSE)</f>
        <v>#N/A</v>
      </c>
      <c r="J27" s="82" t="e">
        <f t="shared" si="1"/>
        <v>#DIV/0!</v>
      </c>
    </row>
    <row r="28" spans="1:10" ht="12.75" customHeight="1" x14ac:dyDescent="0.25">
      <c r="A28" s="21">
        <v>603</v>
      </c>
      <c r="B28" s="22" t="s">
        <v>28</v>
      </c>
      <c r="C28" s="88"/>
      <c r="D28" s="88"/>
      <c r="E28" s="88"/>
      <c r="G28" s="23"/>
      <c r="I28" s="81" t="e">
        <f>+E28/VLOOKUP($B$2,Tableau1[[Formation]:[Total apprenants]],4,FALSE)</f>
        <v>#N/A</v>
      </c>
      <c r="J28" s="82" t="e">
        <f t="shared" si="1"/>
        <v>#DIV/0!</v>
      </c>
    </row>
    <row r="29" spans="1:10" ht="12.75" customHeight="1" x14ac:dyDescent="0.25">
      <c r="A29" s="21">
        <v>606</v>
      </c>
      <c r="B29" s="22" t="s">
        <v>29</v>
      </c>
      <c r="C29" s="88"/>
      <c r="D29" s="88"/>
      <c r="E29" s="88"/>
      <c r="G29" s="23"/>
      <c r="I29" s="81" t="e">
        <f>+E29/VLOOKUP($B$2,Tableau1[[Formation]:[Total apprenants]],4,FALSE)</f>
        <v>#N/A</v>
      </c>
      <c r="J29" s="82" t="e">
        <f t="shared" si="1"/>
        <v>#DIV/0!</v>
      </c>
    </row>
    <row r="30" spans="1:10" ht="12.75" customHeight="1" x14ac:dyDescent="0.25">
      <c r="A30" s="21">
        <v>607</v>
      </c>
      <c r="B30" s="22" t="s">
        <v>30</v>
      </c>
      <c r="C30" s="88"/>
      <c r="D30" s="88"/>
      <c r="E30" s="88"/>
      <c r="G30" s="23"/>
      <c r="I30" s="81" t="e">
        <f>+E30/VLOOKUP($B$2,Tableau1[[Formation]:[Total apprenants]],4,FALSE)</f>
        <v>#N/A</v>
      </c>
      <c r="J30" s="82" t="e">
        <f t="shared" si="1"/>
        <v>#DIV/0!</v>
      </c>
    </row>
    <row r="31" spans="1:10" ht="12.75" customHeight="1" x14ac:dyDescent="0.25">
      <c r="A31" s="21">
        <v>61</v>
      </c>
      <c r="B31" s="22" t="s">
        <v>31</v>
      </c>
      <c r="C31" s="88"/>
      <c r="D31" s="88"/>
      <c r="E31" s="88"/>
      <c r="G31" s="23"/>
      <c r="I31" s="81" t="e">
        <f>+E31/VLOOKUP($B$2,Tableau1[[Formation]:[Total apprenants]],4,FALSE)</f>
        <v>#N/A</v>
      </c>
      <c r="J31" s="82" t="e">
        <f t="shared" si="1"/>
        <v>#DIV/0!</v>
      </c>
    </row>
    <row r="32" spans="1:10" ht="12.75" customHeight="1" x14ac:dyDescent="0.25">
      <c r="A32" s="21">
        <v>62</v>
      </c>
      <c r="B32" s="22" t="s">
        <v>32</v>
      </c>
      <c r="C32" s="88"/>
      <c r="D32" s="88"/>
      <c r="E32" s="88"/>
      <c r="G32" s="23"/>
      <c r="I32" s="81" t="e">
        <f>+E32/VLOOKUP($B$2,Tableau1[[Formation]:[Total apprenants]],4,FALSE)</f>
        <v>#N/A</v>
      </c>
      <c r="J32" s="82" t="e">
        <f t="shared" si="1"/>
        <v>#DIV/0!</v>
      </c>
    </row>
    <row r="33" spans="1:10" ht="12.75" customHeight="1" x14ac:dyDescent="0.25">
      <c r="A33" s="21">
        <v>63</v>
      </c>
      <c r="B33" s="22" t="s">
        <v>33</v>
      </c>
      <c r="C33" s="88"/>
      <c r="D33" s="88"/>
      <c r="E33" s="88"/>
      <c r="G33" s="23"/>
      <c r="I33" s="81" t="e">
        <f>+E33/VLOOKUP($B$2,Tableau1[[Formation]:[Total apprenants]],4,FALSE)</f>
        <v>#N/A</v>
      </c>
      <c r="J33" s="82" t="e">
        <f t="shared" si="1"/>
        <v>#DIV/0!</v>
      </c>
    </row>
    <row r="34" spans="1:10" ht="12.75" customHeight="1" x14ac:dyDescent="0.25">
      <c r="A34" s="21">
        <v>65</v>
      </c>
      <c r="B34" s="22" t="s">
        <v>34</v>
      </c>
      <c r="C34" s="88"/>
      <c r="D34" s="88"/>
      <c r="E34" s="88"/>
      <c r="G34" s="23"/>
      <c r="I34" s="81" t="e">
        <f>+E34/VLOOKUP($B$2,Tableau1[[Formation]:[Total apprenants]],4,FALSE)</f>
        <v>#N/A</v>
      </c>
      <c r="J34" s="82" t="e">
        <f t="shared" si="1"/>
        <v>#DIV/0!</v>
      </c>
    </row>
    <row r="35" spans="1:10" ht="12.75" customHeight="1" x14ac:dyDescent="0.25">
      <c r="A35" s="21">
        <v>66</v>
      </c>
      <c r="B35" s="22" t="s">
        <v>35</v>
      </c>
      <c r="C35" s="88"/>
      <c r="D35" s="88"/>
      <c r="E35" s="88"/>
      <c r="G35" s="23"/>
      <c r="I35" s="81" t="e">
        <f>+E35/VLOOKUP($B$2,Tableau1[[Formation]:[Total apprenants]],4,FALSE)</f>
        <v>#N/A</v>
      </c>
      <c r="J35" s="82" t="e">
        <f t="shared" si="1"/>
        <v>#DIV/0!</v>
      </c>
    </row>
    <row r="36" spans="1:10" ht="12.75" customHeight="1" x14ac:dyDescent="0.25">
      <c r="A36" s="21">
        <v>67</v>
      </c>
      <c r="B36" s="22" t="s">
        <v>36</v>
      </c>
      <c r="C36" s="88"/>
      <c r="D36" s="88"/>
      <c r="E36" s="88"/>
      <c r="G36" s="23"/>
      <c r="I36" s="81" t="e">
        <f>+E36/VLOOKUP($B$2,Tableau1[[Formation]:[Total apprenants]],4,FALSE)</f>
        <v>#N/A</v>
      </c>
      <c r="J36" s="82" t="e">
        <f t="shared" si="1"/>
        <v>#DIV/0!</v>
      </c>
    </row>
    <row r="37" spans="1:10" ht="12.75" customHeight="1" x14ac:dyDescent="0.25">
      <c r="A37" s="21"/>
      <c r="B37" s="30" t="s">
        <v>37</v>
      </c>
      <c r="C37" s="88"/>
      <c r="D37" s="88"/>
      <c r="E37" s="88"/>
      <c r="G37" s="23"/>
      <c r="I37" s="81" t="e">
        <f>+E37/VLOOKUP($B$2,Tableau1[[Formation]:[Total apprenants]],4,FALSE)</f>
        <v>#N/A</v>
      </c>
      <c r="J37" s="82" t="e">
        <f t="shared" si="1"/>
        <v>#DIV/0!</v>
      </c>
    </row>
    <row r="38" spans="1:10" ht="12.75" customHeight="1" x14ac:dyDescent="0.25">
      <c r="A38" s="21">
        <v>68</v>
      </c>
      <c r="B38" s="22" t="s">
        <v>38</v>
      </c>
      <c r="C38" s="88"/>
      <c r="D38" s="88"/>
      <c r="E38" s="88"/>
      <c r="G38" s="23"/>
      <c r="I38" s="81" t="e">
        <f>+E38/VLOOKUP($B$2,Tableau1[[Formation]:[Total apprenants]],4,FALSE)</f>
        <v>#N/A</v>
      </c>
      <c r="J38" s="82" t="e">
        <f t="shared" si="1"/>
        <v>#DIV/0!</v>
      </c>
    </row>
    <row r="39" spans="1:10" ht="12.75" customHeight="1" x14ac:dyDescent="0.25">
      <c r="A39" s="21">
        <v>709</v>
      </c>
      <c r="B39" s="22" t="s">
        <v>39</v>
      </c>
      <c r="C39" s="88"/>
      <c r="D39" s="88"/>
      <c r="E39" s="88"/>
      <c r="G39" s="23"/>
      <c r="I39" s="81" t="e">
        <f>+E39/VLOOKUP($B$2,Tableau1[[Formation]:[Total apprenants]],4,FALSE)</f>
        <v>#N/A</v>
      </c>
      <c r="J39" s="82" t="e">
        <f t="shared" si="1"/>
        <v>#DIV/0!</v>
      </c>
    </row>
    <row r="40" spans="1:10" ht="12.75" customHeight="1" x14ac:dyDescent="0.25">
      <c r="A40" s="21">
        <v>71</v>
      </c>
      <c r="B40" s="22" t="s">
        <v>40</v>
      </c>
      <c r="C40" s="88"/>
      <c r="D40" s="88"/>
      <c r="E40" s="88"/>
      <c r="G40" s="23"/>
      <c r="I40" s="81" t="e">
        <f>+E40/VLOOKUP($B$2,Tableau1[[Formation]:[Total apprenants]],4,FALSE)</f>
        <v>#N/A</v>
      </c>
      <c r="J40" s="82" t="e">
        <f t="shared" si="1"/>
        <v>#DIV/0!</v>
      </c>
    </row>
    <row r="41" spans="1:10" ht="12.75" customHeight="1" thickBot="1" x14ac:dyDescent="0.3">
      <c r="A41" s="31"/>
      <c r="B41" s="22"/>
      <c r="C41" s="90"/>
      <c r="D41" s="90"/>
      <c r="E41" s="90"/>
      <c r="G41" s="23"/>
      <c r="I41" s="81" t="e">
        <f>+E41/VLOOKUP($B$2,Tableau1[[Formation]:[Total apprenants]],4,FALSE)</f>
        <v>#N/A</v>
      </c>
      <c r="J41" s="82" t="e">
        <f t="shared" si="1"/>
        <v>#DIV/0!</v>
      </c>
    </row>
    <row r="42" spans="1:10" ht="15" customHeight="1" thickTop="1" thickBot="1" x14ac:dyDescent="0.3">
      <c r="A42" s="32"/>
      <c r="B42" s="33" t="s">
        <v>41</v>
      </c>
      <c r="C42" s="91">
        <f>+C6+C25</f>
        <v>0</v>
      </c>
      <c r="D42" s="91">
        <f t="shared" ref="D42:E42" si="3">+D6+D25</f>
        <v>0</v>
      </c>
      <c r="E42" s="91">
        <f t="shared" si="3"/>
        <v>0</v>
      </c>
      <c r="F42" s="17"/>
      <c r="G42" s="18"/>
      <c r="H42" s="17"/>
      <c r="I42" s="79" t="e">
        <f>+E42/VLOOKUP($B$2,Tableau1[[Formation]:[Total apprenants]],4,FALSE)</f>
        <v>#N/A</v>
      </c>
      <c r="J42" s="80" t="e">
        <f t="shared" si="1"/>
        <v>#DIV/0!</v>
      </c>
    </row>
    <row r="43" spans="1:10" ht="18" customHeight="1" thickTop="1" thickBot="1" x14ac:dyDescent="0.3">
      <c r="A43" s="32"/>
      <c r="B43" s="33" t="s">
        <v>151</v>
      </c>
      <c r="C43" s="87"/>
      <c r="D43" s="16"/>
      <c r="E43" s="16"/>
      <c r="F43" s="17"/>
      <c r="G43" s="18"/>
      <c r="H43" s="17"/>
      <c r="I43" s="79" t="e">
        <f>+E43/VLOOKUP($B$2,Tableau1[[Formation]:[Total apprenants]],4,FALSE)</f>
        <v>#N/A</v>
      </c>
      <c r="J43" s="17"/>
    </row>
    <row r="44" spans="1:10" ht="15" customHeight="1" thickTop="1" thickBot="1" x14ac:dyDescent="0.3">
      <c r="A44" s="32"/>
      <c r="B44" s="33" t="s">
        <v>42</v>
      </c>
      <c r="C44" s="87"/>
      <c r="D44" s="16"/>
      <c r="E44" s="16"/>
      <c r="F44" s="17"/>
      <c r="G44" s="34"/>
      <c r="H44" s="17"/>
      <c r="I44" s="79" t="e">
        <f>+E44/VLOOKUP($B$2,Tableau1[[Formation]:[Total apprenants]],4,FALSE)</f>
        <v>#N/A</v>
      </c>
      <c r="J44" s="17"/>
    </row>
    <row r="45" spans="1:10" ht="15" customHeight="1" thickTop="1" x14ac:dyDescent="0.25">
      <c r="A45" s="35"/>
      <c r="B45" s="36"/>
    </row>
    <row r="46" spans="1:10" ht="15" customHeight="1" x14ac:dyDescent="0.25">
      <c r="A46" s="37" t="s">
        <v>152</v>
      </c>
      <c r="B46" s="36"/>
    </row>
    <row r="47" spans="1:10" ht="15.75" customHeight="1" x14ac:dyDescent="0.25">
      <c r="A47" s="35"/>
      <c r="B47" s="38"/>
    </row>
    <row r="48" spans="1:10" ht="13.5" thickBot="1" x14ac:dyDescent="0.3"/>
    <row r="49" spans="1:10" ht="25.5" customHeight="1" thickTop="1" thickBot="1" x14ac:dyDescent="0.3">
      <c r="A49" s="39" t="s">
        <v>0</v>
      </c>
      <c r="B49" s="39" t="s">
        <v>1</v>
      </c>
      <c r="C49" s="53" t="s">
        <v>2</v>
      </c>
      <c r="D49" s="53" t="s">
        <v>3</v>
      </c>
      <c r="E49" s="53" t="s">
        <v>4</v>
      </c>
      <c r="G49" s="54" t="s">
        <v>139</v>
      </c>
      <c r="I49" s="11" t="s">
        <v>103</v>
      </c>
      <c r="J49" s="12" t="s">
        <v>104</v>
      </c>
    </row>
    <row r="50" spans="1:10" ht="12.75" customHeight="1" thickBot="1" x14ac:dyDescent="0.3">
      <c r="A50" s="13"/>
      <c r="B50" s="13"/>
      <c r="C50" s="13"/>
      <c r="D50" s="13"/>
      <c r="E50" s="13"/>
      <c r="G50" s="23"/>
    </row>
    <row r="51" spans="1:10" ht="15" customHeight="1" thickTop="1" thickBot="1" x14ac:dyDescent="0.3">
      <c r="A51" s="15" t="s">
        <v>5</v>
      </c>
      <c r="B51" s="15" t="s">
        <v>43</v>
      </c>
      <c r="C51" s="87">
        <f>SUM(C52:C54)</f>
        <v>0</v>
      </c>
      <c r="D51" s="87">
        <f t="shared" ref="D51:E51" si="4">SUM(D52:D54)</f>
        <v>0</v>
      </c>
      <c r="E51" s="87">
        <f t="shared" si="4"/>
        <v>0</v>
      </c>
      <c r="F51" s="17"/>
      <c r="G51" s="18"/>
      <c r="H51" s="17"/>
      <c r="I51" s="79" t="e">
        <f>+E51/VLOOKUP($B$2,Tableau1[[Formation]:[Total apprenants]],4,FALSE)</f>
        <v>#N/A</v>
      </c>
      <c r="J51" s="80" t="e">
        <f>+E51/$E$72</f>
        <v>#DIV/0!</v>
      </c>
    </row>
    <row r="52" spans="1:10" ht="12.75" customHeight="1" thickTop="1" x14ac:dyDescent="0.25">
      <c r="A52" s="40">
        <v>7061</v>
      </c>
      <c r="B52" s="26" t="s">
        <v>44</v>
      </c>
      <c r="C52" s="88"/>
      <c r="D52" s="88"/>
      <c r="E52" s="88"/>
      <c r="G52" s="23"/>
      <c r="I52" s="81" t="e">
        <f>+E52/VLOOKUP($B$2,Tableau1[[Formation]:[Total apprenants]],4,FALSE)</f>
        <v>#N/A</v>
      </c>
      <c r="J52" s="82" t="e">
        <f t="shared" ref="J52:J72" si="5">+E52/$E$72</f>
        <v>#DIV/0!</v>
      </c>
    </row>
    <row r="53" spans="1:10" ht="12.75" customHeight="1" x14ac:dyDescent="0.25">
      <c r="A53" s="40">
        <v>7063</v>
      </c>
      <c r="B53" s="26" t="s">
        <v>45</v>
      </c>
      <c r="C53" s="88"/>
      <c r="D53" s="88"/>
      <c r="E53" s="88"/>
      <c r="G53" s="23"/>
      <c r="I53" s="81" t="e">
        <f>+E53/VLOOKUP($B$2,Tableau1[[Formation]:[Total apprenants]],4,FALSE)</f>
        <v>#N/A</v>
      </c>
      <c r="J53" s="82" t="e">
        <f t="shared" si="5"/>
        <v>#DIV/0!</v>
      </c>
    </row>
    <row r="54" spans="1:10" ht="12.75" customHeight="1" x14ac:dyDescent="0.25">
      <c r="A54" s="40">
        <v>7471</v>
      </c>
      <c r="B54" s="26" t="s">
        <v>46</v>
      </c>
      <c r="C54" s="88"/>
      <c r="D54" s="88"/>
      <c r="E54" s="88"/>
      <c r="G54" s="23"/>
      <c r="I54" s="81" t="e">
        <f>+E54/VLOOKUP($B$2,Tableau1[[Formation]:[Total apprenants]],4,FALSE)</f>
        <v>#N/A</v>
      </c>
      <c r="J54" s="82" t="e">
        <f t="shared" si="5"/>
        <v>#DIV/0!</v>
      </c>
    </row>
    <row r="55" spans="1:10" ht="12.75" customHeight="1" thickBot="1" x14ac:dyDescent="0.3">
      <c r="A55" s="40"/>
      <c r="B55" s="41"/>
      <c r="C55" s="88"/>
      <c r="D55" s="88"/>
      <c r="E55" s="88"/>
      <c r="G55" s="23"/>
      <c r="I55" s="81" t="e">
        <f>+E55/VLOOKUP($B$2,Tableau1[[Formation]:[Total apprenants]],4,FALSE)</f>
        <v>#N/A</v>
      </c>
      <c r="J55" s="82" t="e">
        <f t="shared" si="5"/>
        <v>#DIV/0!</v>
      </c>
    </row>
    <row r="56" spans="1:10" ht="15" customHeight="1" thickTop="1" thickBot="1" x14ac:dyDescent="0.3">
      <c r="A56" s="15" t="s">
        <v>24</v>
      </c>
      <c r="B56" s="15" t="s">
        <v>47</v>
      </c>
      <c r="C56" s="87">
        <f>SUM(C57:C63,C66:C71)</f>
        <v>0</v>
      </c>
      <c r="D56" s="87">
        <f t="shared" ref="D56:E56" si="6">SUM(D57:D63,D66:D71)</f>
        <v>0</v>
      </c>
      <c r="E56" s="87">
        <f t="shared" si="6"/>
        <v>0</v>
      </c>
      <c r="F56" s="17"/>
      <c r="G56" s="18"/>
      <c r="H56" s="17"/>
      <c r="I56" s="79" t="e">
        <f>+E56/VLOOKUP($B$2,Tableau1[[Formation]:[Total apprenants]],4,FALSE)</f>
        <v>#N/A</v>
      </c>
      <c r="J56" s="80" t="e">
        <f t="shared" si="5"/>
        <v>#DIV/0!</v>
      </c>
    </row>
    <row r="57" spans="1:10" ht="25.5" customHeight="1" thickTop="1" x14ac:dyDescent="0.25">
      <c r="A57" s="40">
        <v>70</v>
      </c>
      <c r="B57" s="42" t="s">
        <v>48</v>
      </c>
      <c r="C57" s="88"/>
      <c r="D57" s="88"/>
      <c r="E57" s="88"/>
      <c r="G57" s="23"/>
      <c r="I57" s="81" t="e">
        <f>+E57/VLOOKUP($B$2,Tableau1[[Formation]:[Total apprenants]],4,FALSE)</f>
        <v>#N/A</v>
      </c>
      <c r="J57" s="82" t="e">
        <f t="shared" si="5"/>
        <v>#DIV/0!</v>
      </c>
    </row>
    <row r="58" spans="1:10" ht="12.75" customHeight="1" x14ac:dyDescent="0.25">
      <c r="A58" s="40">
        <v>71</v>
      </c>
      <c r="B58" s="26" t="s">
        <v>40</v>
      </c>
      <c r="C58" s="88"/>
      <c r="D58" s="88"/>
      <c r="E58" s="88"/>
      <c r="G58" s="23"/>
      <c r="I58" s="81" t="e">
        <f>+E58/VLOOKUP($B$2,Tableau1[[Formation]:[Total apprenants]],4,FALSE)</f>
        <v>#N/A</v>
      </c>
      <c r="J58" s="82" t="e">
        <f t="shared" si="5"/>
        <v>#DIV/0!</v>
      </c>
    </row>
    <row r="59" spans="1:10" ht="12.75" customHeight="1" x14ac:dyDescent="0.25">
      <c r="A59" s="40">
        <v>72</v>
      </c>
      <c r="B59" s="26" t="s">
        <v>49</v>
      </c>
      <c r="C59" s="88"/>
      <c r="D59" s="88"/>
      <c r="E59" s="88"/>
      <c r="G59" s="23"/>
      <c r="I59" s="81" t="e">
        <f>+E59/VLOOKUP($B$2,Tableau1[[Formation]:[Total apprenants]],4,FALSE)</f>
        <v>#N/A</v>
      </c>
      <c r="J59" s="82" t="e">
        <f t="shared" si="5"/>
        <v>#DIV/0!</v>
      </c>
    </row>
    <row r="60" spans="1:10" ht="12.75" customHeight="1" x14ac:dyDescent="0.25">
      <c r="A60" s="40">
        <v>74</v>
      </c>
      <c r="B60" s="26" t="s">
        <v>50</v>
      </c>
      <c r="C60" s="88"/>
      <c r="D60" s="88"/>
      <c r="E60" s="88"/>
      <c r="G60" s="23"/>
      <c r="I60" s="81" t="e">
        <f>+E60/VLOOKUP($B$2,Tableau1[[Formation]:[Total apprenants]],4,FALSE)</f>
        <v>#N/A</v>
      </c>
      <c r="J60" s="82" t="e">
        <f t="shared" si="5"/>
        <v>#DIV/0!</v>
      </c>
    </row>
    <row r="61" spans="1:10" ht="12.75" customHeight="1" x14ac:dyDescent="0.25">
      <c r="A61" s="40">
        <v>75</v>
      </c>
      <c r="B61" s="26" t="s">
        <v>51</v>
      </c>
      <c r="C61" s="88"/>
      <c r="D61" s="88"/>
      <c r="E61" s="88"/>
      <c r="G61" s="23"/>
      <c r="I61" s="81" t="e">
        <f>+E61/VLOOKUP($B$2,Tableau1[[Formation]:[Total apprenants]],4,FALSE)</f>
        <v>#N/A</v>
      </c>
      <c r="J61" s="82" t="e">
        <f t="shared" si="5"/>
        <v>#DIV/0!</v>
      </c>
    </row>
    <row r="62" spans="1:10" ht="12.75" customHeight="1" x14ac:dyDescent="0.25">
      <c r="A62" s="40">
        <v>76</v>
      </c>
      <c r="B62" s="26" t="s">
        <v>52</v>
      </c>
      <c r="C62" s="88"/>
      <c r="D62" s="88"/>
      <c r="E62" s="88"/>
      <c r="G62" s="23"/>
      <c r="I62" s="81" t="e">
        <f>+E62/VLOOKUP($B$2,Tableau1[[Formation]:[Total apprenants]],4,FALSE)</f>
        <v>#N/A</v>
      </c>
      <c r="J62" s="82" t="e">
        <f t="shared" si="5"/>
        <v>#DIV/0!</v>
      </c>
    </row>
    <row r="63" spans="1:10" ht="12.75" customHeight="1" x14ac:dyDescent="0.25">
      <c r="A63" s="40">
        <v>77</v>
      </c>
      <c r="B63" s="26" t="s">
        <v>53</v>
      </c>
      <c r="C63" s="88"/>
      <c r="D63" s="88"/>
      <c r="E63" s="88"/>
      <c r="G63" s="23"/>
      <c r="I63" s="81" t="e">
        <f>+E63/VLOOKUP($B$2,Tableau1[[Formation]:[Total apprenants]],4,FALSE)</f>
        <v>#N/A</v>
      </c>
      <c r="J63" s="82" t="e">
        <f t="shared" si="5"/>
        <v>#DIV/0!</v>
      </c>
    </row>
    <row r="64" spans="1:10" ht="12.75" customHeight="1" x14ac:dyDescent="0.25">
      <c r="A64" s="40"/>
      <c r="B64" s="43" t="s">
        <v>54</v>
      </c>
      <c r="C64" s="88"/>
      <c r="D64" s="88"/>
      <c r="E64" s="88"/>
      <c r="G64" s="23"/>
      <c r="I64" s="81" t="e">
        <f>+E64/VLOOKUP($B$2,Tableau1[[Formation]:[Total apprenants]],4,FALSE)</f>
        <v>#N/A</v>
      </c>
      <c r="J64" s="82" t="e">
        <f t="shared" si="5"/>
        <v>#DIV/0!</v>
      </c>
    </row>
    <row r="65" spans="1:10" ht="12.75" customHeight="1" x14ac:dyDescent="0.25">
      <c r="A65" s="40"/>
      <c r="B65" s="43" t="s">
        <v>55</v>
      </c>
      <c r="C65" s="88"/>
      <c r="D65" s="88"/>
      <c r="E65" s="88"/>
      <c r="G65" s="23"/>
      <c r="I65" s="81" t="e">
        <f>+E65/VLOOKUP($B$2,Tableau1[[Formation]:[Total apprenants]],4,FALSE)</f>
        <v>#N/A</v>
      </c>
      <c r="J65" s="82" t="e">
        <f t="shared" si="5"/>
        <v>#DIV/0!</v>
      </c>
    </row>
    <row r="66" spans="1:10" ht="12.75" customHeight="1" x14ac:dyDescent="0.25">
      <c r="A66" s="40">
        <v>78</v>
      </c>
      <c r="B66" s="26" t="s">
        <v>56</v>
      </c>
      <c r="C66" s="88"/>
      <c r="D66" s="88"/>
      <c r="E66" s="88"/>
      <c r="G66" s="23"/>
      <c r="I66" s="81" t="e">
        <f>+E66/VLOOKUP($B$2,Tableau1[[Formation]:[Total apprenants]],4,FALSE)</f>
        <v>#N/A</v>
      </c>
      <c r="J66" s="82" t="e">
        <f t="shared" si="5"/>
        <v>#DIV/0!</v>
      </c>
    </row>
    <row r="67" spans="1:10" ht="12.75" customHeight="1" x14ac:dyDescent="0.25">
      <c r="A67" s="40">
        <v>79</v>
      </c>
      <c r="B67" s="26" t="s">
        <v>57</v>
      </c>
      <c r="C67" s="88"/>
      <c r="D67" s="88"/>
      <c r="E67" s="88"/>
      <c r="G67" s="23"/>
      <c r="I67" s="81" t="e">
        <f>+E67/VLOOKUP($B$2,Tableau1[[Formation]:[Total apprenants]],4,FALSE)</f>
        <v>#N/A</v>
      </c>
      <c r="J67" s="82" t="e">
        <f t="shared" si="5"/>
        <v>#DIV/0!</v>
      </c>
    </row>
    <row r="68" spans="1:10" ht="12.75" customHeight="1" x14ac:dyDescent="0.25">
      <c r="A68" s="40">
        <v>603</v>
      </c>
      <c r="B68" s="26" t="s">
        <v>58</v>
      </c>
      <c r="C68" s="88"/>
      <c r="D68" s="88"/>
      <c r="E68" s="88"/>
      <c r="G68" s="23"/>
      <c r="I68" s="81" t="e">
        <f>+E68/VLOOKUP($B$2,Tableau1[[Formation]:[Total apprenants]],4,FALSE)</f>
        <v>#N/A</v>
      </c>
      <c r="J68" s="82" t="e">
        <f t="shared" si="5"/>
        <v>#DIV/0!</v>
      </c>
    </row>
    <row r="69" spans="1:10" ht="12.75" customHeight="1" x14ac:dyDescent="0.25">
      <c r="A69" s="40"/>
      <c r="B69" s="26" t="s">
        <v>59</v>
      </c>
      <c r="C69" s="88"/>
      <c r="D69" s="88"/>
      <c r="E69" s="88"/>
      <c r="G69" s="23"/>
      <c r="I69" s="81" t="e">
        <f>+E69/VLOOKUP($B$2,Tableau1[[Formation]:[Total apprenants]],4,FALSE)</f>
        <v>#N/A</v>
      </c>
      <c r="J69" s="82" t="e">
        <f t="shared" si="5"/>
        <v>#DIV/0!</v>
      </c>
    </row>
    <row r="70" spans="1:10" ht="25.5" customHeight="1" x14ac:dyDescent="0.25">
      <c r="A70" s="40"/>
      <c r="B70" s="42" t="s">
        <v>60</v>
      </c>
      <c r="C70" s="88"/>
      <c r="D70" s="88"/>
      <c r="E70" s="88"/>
      <c r="G70" s="23"/>
      <c r="I70" s="81" t="e">
        <f>+E70/VLOOKUP($B$2,Tableau1[[Formation]:[Total apprenants]],4,FALSE)</f>
        <v>#N/A</v>
      </c>
      <c r="J70" s="82" t="e">
        <f t="shared" si="5"/>
        <v>#DIV/0!</v>
      </c>
    </row>
    <row r="71" spans="1:10" ht="12.75" customHeight="1" thickBot="1" x14ac:dyDescent="0.3">
      <c r="A71" s="44">
        <v>649</v>
      </c>
      <c r="B71" s="3" t="s">
        <v>61</v>
      </c>
      <c r="C71" s="90"/>
      <c r="D71" s="90"/>
      <c r="E71" s="90"/>
      <c r="G71" s="23"/>
      <c r="I71" s="81" t="e">
        <f>+E71/VLOOKUP($B$2,Tableau1[[Formation]:[Total apprenants]],4,FALSE)</f>
        <v>#N/A</v>
      </c>
      <c r="J71" s="82" t="e">
        <f t="shared" si="5"/>
        <v>#DIV/0!</v>
      </c>
    </row>
    <row r="72" spans="1:10" ht="15" customHeight="1" thickTop="1" thickBot="1" x14ac:dyDescent="0.3">
      <c r="A72" s="32"/>
      <c r="B72" s="33" t="s">
        <v>62</v>
      </c>
      <c r="C72" s="88">
        <f>+C51+C56</f>
        <v>0</v>
      </c>
      <c r="D72" s="88">
        <f t="shared" ref="D72:E72" si="7">+D51+D56</f>
        <v>0</v>
      </c>
      <c r="E72" s="88">
        <f t="shared" si="7"/>
        <v>0</v>
      </c>
      <c r="G72" s="23"/>
      <c r="I72" s="79" t="e">
        <f>+E72/VLOOKUP($B$2,Tableau1[[Formation]:[Total apprenants]],4,FALSE)</f>
        <v>#N/A</v>
      </c>
      <c r="J72" s="80" t="e">
        <f t="shared" si="5"/>
        <v>#DIV/0!</v>
      </c>
    </row>
    <row r="73" spans="1:10" ht="18" customHeight="1" thickTop="1" thickBot="1" x14ac:dyDescent="0.3">
      <c r="A73" s="32"/>
      <c r="B73" s="33" t="s">
        <v>153</v>
      </c>
      <c r="C73" s="92"/>
      <c r="D73" s="45"/>
      <c r="E73" s="45"/>
      <c r="G73" s="23"/>
      <c r="I73" s="83" t="e">
        <f>+E73/VLOOKUP($B$2,Tableau1[[Formation]:[Total apprenants]],4,FALSE)</f>
        <v>#N/A</v>
      </c>
      <c r="J73" s="84"/>
    </row>
    <row r="74" spans="1:10" ht="15" customHeight="1" thickTop="1" thickBot="1" x14ac:dyDescent="0.3">
      <c r="A74" s="32"/>
      <c r="B74" s="33" t="s">
        <v>63</v>
      </c>
      <c r="C74" s="92"/>
      <c r="D74" s="45"/>
      <c r="E74" s="45"/>
      <c r="G74" s="46"/>
      <c r="I74" s="83" t="e">
        <f>+E74/VLOOKUP($B$2,Tableau1[[Formation]:[Total apprenants]],4,FALSE)</f>
        <v>#N/A</v>
      </c>
      <c r="J74" s="84"/>
    </row>
    <row r="75" spans="1:10" ht="15" customHeight="1" thickTop="1" x14ac:dyDescent="0.25">
      <c r="A75" s="35"/>
      <c r="B75" s="36"/>
      <c r="C75" s="29"/>
      <c r="D75" s="29"/>
      <c r="E75" s="29"/>
      <c r="I75" s="17"/>
    </row>
    <row r="77" spans="1:10" ht="15" customHeight="1" x14ac:dyDescent="0.25">
      <c r="A77" s="37" t="s">
        <v>154</v>
      </c>
      <c r="B77" s="36"/>
    </row>
    <row r="79" spans="1:10" x14ac:dyDescent="0.25">
      <c r="B79" s="17" t="s">
        <v>149</v>
      </c>
    </row>
    <row r="80" spans="1:10" ht="13.5" thickBot="1" x14ac:dyDescent="0.3"/>
    <row r="81" spans="1:10" ht="27" thickTop="1" thickBot="1" x14ac:dyDescent="0.3">
      <c r="A81" s="47" t="s">
        <v>137</v>
      </c>
      <c r="B81" s="3" t="s">
        <v>136</v>
      </c>
      <c r="C81" s="45"/>
      <c r="D81" s="45"/>
      <c r="E81" s="45"/>
      <c r="G81" s="48"/>
      <c r="I81" s="83" t="e">
        <f>+E81/VLOOKUP($B$2,Tableau1[[Formation]:[Total apprenants]],4,FALSE)</f>
        <v>#N/A</v>
      </c>
      <c r="J81" s="84" t="e">
        <f t="shared" ref="J81" si="8">+E81/$E$42</f>
        <v>#DIV/0!</v>
      </c>
    </row>
    <row r="82" spans="1:10" ht="13.5" thickTop="1" x14ac:dyDescent="0.25"/>
    <row r="85" spans="1:10" x14ac:dyDescent="0.25">
      <c r="I85" s="84"/>
    </row>
    <row r="86" spans="1:10" x14ac:dyDescent="0.25">
      <c r="I86" s="84"/>
    </row>
    <row r="87" spans="1:10" x14ac:dyDescent="0.25">
      <c r="I87" s="84"/>
    </row>
    <row r="88" spans="1:10" x14ac:dyDescent="0.25">
      <c r="I88" s="84"/>
    </row>
    <row r="89" spans="1:10" x14ac:dyDescent="0.25">
      <c r="I89" s="84"/>
    </row>
    <row r="90" spans="1:10" x14ac:dyDescent="0.25">
      <c r="I90" s="84"/>
    </row>
    <row r="91" spans="1:10" x14ac:dyDescent="0.25">
      <c r="I91" s="84"/>
    </row>
  </sheetData>
  <sheetProtection selectLockedCells="1" selectUnlockedCells="1"/>
  <mergeCells count="1">
    <mergeCell ref="A1:E1"/>
  </mergeCells>
  <pageMargins left="0.78749999999999998" right="0.78749999999999998" top="0.98402777777777772" bottom="0.98402777777777772" header="0.51180555555555551" footer="0.51180555555555551"/>
  <pageSetup paperSize="9" scale="61" firstPageNumber="0" orientation="landscape" horizontalDpi="300" verticalDpi="300" r:id="rId1"/>
  <headerFooter alignWithMargins="0"/>
  <rowBreaks count="1" manualBreakCount="1">
    <brk id="4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961A5C-E29E-44C7-88BC-BF8DC86B0484}">
          <x14:formula1>
            <xm:f>Effectifs_apprenants!$B$45:$B$73</xm:f>
          </x14:formula1>
          <xm:sqref>B2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0F66F-83CA-4B58-80E6-7E2F75FFD851}">
  <dimension ref="A3:J73"/>
  <sheetViews>
    <sheetView workbookViewId="0">
      <selection activeCell="C27" sqref="C27"/>
    </sheetView>
  </sheetViews>
  <sheetFormatPr baseColWidth="10" defaultRowHeight="13" x14ac:dyDescent="0.3"/>
  <cols>
    <col min="1" max="1" width="10.90625" style="47"/>
    <col min="2" max="2" width="26.08984375" style="47" customWidth="1"/>
    <col min="3" max="4" width="22.90625" style="47" customWidth="1"/>
    <col min="5" max="5" width="17.453125" style="47" customWidth="1"/>
    <col min="6" max="7" width="10.90625" style="47"/>
    <col min="8" max="10" width="10.90625" style="49"/>
  </cols>
  <sheetData>
    <row r="3" spans="1:5" ht="33" customHeight="1" x14ac:dyDescent="0.3">
      <c r="A3" s="94" t="s">
        <v>138</v>
      </c>
      <c r="B3" s="94"/>
      <c r="C3" s="94"/>
      <c r="D3" s="94"/>
      <c r="E3" s="94"/>
    </row>
    <row r="5" spans="1:5" ht="39" x14ac:dyDescent="0.3">
      <c r="A5" s="47" t="s">
        <v>64</v>
      </c>
      <c r="B5" s="47" t="s">
        <v>65</v>
      </c>
      <c r="C5" s="47" t="s">
        <v>66</v>
      </c>
      <c r="D5" s="47" t="s">
        <v>67</v>
      </c>
      <c r="E5" s="47" t="s">
        <v>68</v>
      </c>
    </row>
    <row r="6" spans="1:5" x14ac:dyDescent="0.3">
      <c r="C6" s="50"/>
      <c r="D6" s="50"/>
      <c r="E6" s="50">
        <f>+C6+D6</f>
        <v>0</v>
      </c>
    </row>
    <row r="7" spans="1:5" x14ac:dyDescent="0.3">
      <c r="C7" s="50"/>
      <c r="D7" s="50"/>
      <c r="E7" s="50">
        <f t="shared" ref="E7:E18" si="0">+C7+D7</f>
        <v>0</v>
      </c>
    </row>
    <row r="8" spans="1:5" x14ac:dyDescent="0.3">
      <c r="C8" s="50"/>
      <c r="D8" s="50"/>
      <c r="E8" s="50">
        <f t="shared" si="0"/>
        <v>0</v>
      </c>
    </row>
    <row r="9" spans="1:5" x14ac:dyDescent="0.3">
      <c r="C9" s="50"/>
      <c r="D9" s="50"/>
      <c r="E9" s="50">
        <f t="shared" si="0"/>
        <v>0</v>
      </c>
    </row>
    <row r="10" spans="1:5" x14ac:dyDescent="0.3">
      <c r="C10" s="50"/>
      <c r="D10" s="50"/>
      <c r="E10" s="50">
        <f t="shared" si="0"/>
        <v>0</v>
      </c>
    </row>
    <row r="11" spans="1:5" x14ac:dyDescent="0.3">
      <c r="C11" s="50"/>
      <c r="D11" s="50"/>
      <c r="E11" s="50">
        <f t="shared" si="0"/>
        <v>0</v>
      </c>
    </row>
    <row r="12" spans="1:5" x14ac:dyDescent="0.3">
      <c r="C12" s="50"/>
      <c r="D12" s="50"/>
      <c r="E12" s="50">
        <f t="shared" si="0"/>
        <v>0</v>
      </c>
    </row>
    <row r="13" spans="1:5" x14ac:dyDescent="0.3">
      <c r="C13" s="50"/>
      <c r="D13" s="50"/>
      <c r="E13" s="50">
        <f t="shared" si="0"/>
        <v>0</v>
      </c>
    </row>
    <row r="14" spans="1:5" x14ac:dyDescent="0.3">
      <c r="C14" s="50"/>
      <c r="D14" s="50"/>
      <c r="E14" s="50">
        <f t="shared" si="0"/>
        <v>0</v>
      </c>
    </row>
    <row r="15" spans="1:5" x14ac:dyDescent="0.3">
      <c r="C15" s="50"/>
      <c r="D15" s="50"/>
      <c r="E15" s="50">
        <f t="shared" si="0"/>
        <v>0</v>
      </c>
    </row>
    <row r="16" spans="1:5" x14ac:dyDescent="0.3">
      <c r="C16" s="50"/>
      <c r="D16" s="50"/>
      <c r="E16" s="50">
        <f t="shared" si="0"/>
        <v>0</v>
      </c>
    </row>
    <row r="17" spans="1:5" x14ac:dyDescent="0.3">
      <c r="C17" s="50"/>
      <c r="D17" s="50"/>
      <c r="E17" s="50">
        <f t="shared" si="0"/>
        <v>0</v>
      </c>
    </row>
    <row r="18" spans="1:5" x14ac:dyDescent="0.3">
      <c r="C18" s="50"/>
      <c r="D18" s="50"/>
      <c r="E18" s="50">
        <f t="shared" si="0"/>
        <v>0</v>
      </c>
    </row>
    <row r="19" spans="1:5" x14ac:dyDescent="0.3">
      <c r="C19" s="50"/>
      <c r="D19" s="50"/>
      <c r="E19" s="50">
        <f t="shared" ref="E19:E21" si="1">+C19+D19</f>
        <v>0</v>
      </c>
    </row>
    <row r="20" spans="1:5" x14ac:dyDescent="0.3">
      <c r="C20" s="50"/>
      <c r="D20" s="50"/>
      <c r="E20" s="50">
        <f t="shared" si="1"/>
        <v>0</v>
      </c>
    </row>
    <row r="21" spans="1:5" x14ac:dyDescent="0.3">
      <c r="C21" s="50"/>
      <c r="D21" s="50"/>
      <c r="E21" s="50">
        <f t="shared" si="1"/>
        <v>0</v>
      </c>
    </row>
    <row r="22" spans="1:5" x14ac:dyDescent="0.3">
      <c r="A22" s="47" t="s">
        <v>102</v>
      </c>
      <c r="C22" s="50">
        <f>SUBTOTAL(109,Tableau1[Nombre prévisionnel d''apprenants financés par la Région])</f>
        <v>0</v>
      </c>
      <c r="D22" s="50">
        <f>SUBTOTAL(109,Tableau1[Nombre prévisionnel d''apprenants non financés par la Région])</f>
        <v>0</v>
      </c>
      <c r="E22" s="50">
        <f>SUBTOTAL(109,Tableau1[Total apprenants])</f>
        <v>0</v>
      </c>
    </row>
    <row r="38" spans="1:3" x14ac:dyDescent="0.3">
      <c r="A38" s="51" t="s">
        <v>64</v>
      </c>
    </row>
    <row r="39" spans="1:3" x14ac:dyDescent="0.3">
      <c r="A39" s="47" t="s">
        <v>69</v>
      </c>
    </row>
    <row r="40" spans="1:3" x14ac:dyDescent="0.3">
      <c r="A40" s="47" t="s">
        <v>70</v>
      </c>
    </row>
    <row r="44" spans="1:3" x14ac:dyDescent="0.3">
      <c r="A44" s="51" t="s">
        <v>71</v>
      </c>
    </row>
    <row r="45" spans="1:3" x14ac:dyDescent="0.3">
      <c r="A45" s="3" t="s">
        <v>69</v>
      </c>
      <c r="B45" s="3" t="s">
        <v>73</v>
      </c>
      <c r="C45" s="49" t="s">
        <v>107</v>
      </c>
    </row>
    <row r="46" spans="1:3" x14ac:dyDescent="0.3">
      <c r="A46" s="3" t="s">
        <v>69</v>
      </c>
      <c r="B46" s="3" t="s">
        <v>74</v>
      </c>
      <c r="C46" s="49" t="s">
        <v>108</v>
      </c>
    </row>
    <row r="47" spans="1:3" x14ac:dyDescent="0.3">
      <c r="A47" s="3" t="s">
        <v>69</v>
      </c>
      <c r="B47" s="3" t="s">
        <v>95</v>
      </c>
      <c r="C47" s="49" t="s">
        <v>109</v>
      </c>
    </row>
    <row r="48" spans="1:3" x14ac:dyDescent="0.3">
      <c r="A48" s="3" t="s">
        <v>69</v>
      </c>
      <c r="B48" s="3" t="s">
        <v>76</v>
      </c>
      <c r="C48" s="49" t="s">
        <v>110</v>
      </c>
    </row>
    <row r="49" spans="1:3" x14ac:dyDescent="0.3">
      <c r="A49" s="3" t="s">
        <v>69</v>
      </c>
      <c r="B49" s="3" t="s">
        <v>77</v>
      </c>
      <c r="C49" s="49" t="s">
        <v>111</v>
      </c>
    </row>
    <row r="50" spans="1:3" x14ac:dyDescent="0.3">
      <c r="A50" s="3" t="s">
        <v>69</v>
      </c>
      <c r="B50" s="3" t="s">
        <v>82</v>
      </c>
      <c r="C50" s="49" t="s">
        <v>112</v>
      </c>
    </row>
    <row r="51" spans="1:3" x14ac:dyDescent="0.3">
      <c r="A51" s="3" t="s">
        <v>69</v>
      </c>
      <c r="B51" s="3" t="s">
        <v>84</v>
      </c>
      <c r="C51" s="49" t="s">
        <v>113</v>
      </c>
    </row>
    <row r="52" spans="1:3" x14ac:dyDescent="0.3">
      <c r="A52" s="3" t="s">
        <v>69</v>
      </c>
      <c r="B52" s="3" t="s">
        <v>85</v>
      </c>
      <c r="C52" s="49" t="s">
        <v>114</v>
      </c>
    </row>
    <row r="53" spans="1:3" x14ac:dyDescent="0.3">
      <c r="A53" s="3" t="s">
        <v>69</v>
      </c>
      <c r="B53" s="3" t="s">
        <v>86</v>
      </c>
      <c r="C53" s="49" t="s">
        <v>115</v>
      </c>
    </row>
    <row r="54" spans="1:3" x14ac:dyDescent="0.3">
      <c r="A54" s="3" t="s">
        <v>69</v>
      </c>
      <c r="B54" s="3" t="s">
        <v>87</v>
      </c>
      <c r="C54" s="49" t="s">
        <v>116</v>
      </c>
    </row>
    <row r="55" spans="1:3" x14ac:dyDescent="0.3">
      <c r="A55" s="3" t="s">
        <v>69</v>
      </c>
      <c r="B55" s="3" t="s">
        <v>88</v>
      </c>
      <c r="C55" s="49" t="s">
        <v>117</v>
      </c>
    </row>
    <row r="56" spans="1:3" x14ac:dyDescent="0.3">
      <c r="A56" s="3" t="s">
        <v>69</v>
      </c>
      <c r="B56" s="3" t="s">
        <v>94</v>
      </c>
      <c r="C56" s="49" t="s">
        <v>118</v>
      </c>
    </row>
    <row r="57" spans="1:3" x14ac:dyDescent="0.3">
      <c r="A57" s="3" t="s">
        <v>69</v>
      </c>
      <c r="B57" s="3" t="s">
        <v>90</v>
      </c>
      <c r="C57" s="49" t="s">
        <v>119</v>
      </c>
    </row>
    <row r="58" spans="1:3" x14ac:dyDescent="0.3">
      <c r="A58" s="3" t="s">
        <v>69</v>
      </c>
      <c r="B58" s="3" t="s">
        <v>91</v>
      </c>
      <c r="C58" s="49" t="s">
        <v>120</v>
      </c>
    </row>
    <row r="59" spans="1:3" x14ac:dyDescent="0.3">
      <c r="A59" s="3" t="s">
        <v>69</v>
      </c>
      <c r="B59" s="3" t="s">
        <v>92</v>
      </c>
      <c r="C59" s="49" t="s">
        <v>121</v>
      </c>
    </row>
    <row r="60" spans="1:3" x14ac:dyDescent="0.3">
      <c r="A60" s="3" t="s">
        <v>70</v>
      </c>
      <c r="B60" s="3" t="s">
        <v>72</v>
      </c>
      <c r="C60" s="49" t="s">
        <v>122</v>
      </c>
    </row>
    <row r="61" spans="1:3" x14ac:dyDescent="0.3">
      <c r="A61" s="3" t="s">
        <v>70</v>
      </c>
      <c r="B61" s="3" t="s">
        <v>75</v>
      </c>
      <c r="C61" s="49" t="s">
        <v>123</v>
      </c>
    </row>
    <row r="62" spans="1:3" x14ac:dyDescent="0.3">
      <c r="A62" s="3" t="s">
        <v>70</v>
      </c>
      <c r="B62" s="3" t="s">
        <v>96</v>
      </c>
      <c r="C62" s="49" t="s">
        <v>124</v>
      </c>
    </row>
    <row r="63" spans="1:3" x14ac:dyDescent="0.3">
      <c r="A63" s="3" t="s">
        <v>70</v>
      </c>
      <c r="B63" s="3" t="s">
        <v>78</v>
      </c>
      <c r="C63" s="49" t="s">
        <v>125</v>
      </c>
    </row>
    <row r="64" spans="1:3" x14ac:dyDescent="0.3">
      <c r="A64" s="3" t="s">
        <v>70</v>
      </c>
      <c r="B64" s="3" t="s">
        <v>97</v>
      </c>
      <c r="C64" s="49" t="s">
        <v>126</v>
      </c>
    </row>
    <row r="65" spans="1:3" x14ac:dyDescent="0.3">
      <c r="A65" s="3" t="s">
        <v>70</v>
      </c>
      <c r="B65" s="3" t="s">
        <v>98</v>
      </c>
      <c r="C65" s="49" t="s">
        <v>127</v>
      </c>
    </row>
    <row r="66" spans="1:3" x14ac:dyDescent="0.3">
      <c r="A66" s="3" t="s">
        <v>70</v>
      </c>
      <c r="B66" s="3" t="s">
        <v>79</v>
      </c>
      <c r="C66" s="49" t="s">
        <v>128</v>
      </c>
    </row>
    <row r="67" spans="1:3" x14ac:dyDescent="0.3">
      <c r="A67" s="3" t="s">
        <v>70</v>
      </c>
      <c r="B67" s="3" t="s">
        <v>80</v>
      </c>
      <c r="C67" s="49" t="s">
        <v>129</v>
      </c>
    </row>
    <row r="68" spans="1:3" x14ac:dyDescent="0.3">
      <c r="A68" s="3" t="s">
        <v>70</v>
      </c>
      <c r="B68" s="3" t="s">
        <v>81</v>
      </c>
      <c r="C68" s="49" t="s">
        <v>130</v>
      </c>
    </row>
    <row r="69" spans="1:3" x14ac:dyDescent="0.3">
      <c r="A69" s="3" t="s">
        <v>70</v>
      </c>
      <c r="B69" s="3" t="s">
        <v>99</v>
      </c>
      <c r="C69" s="49" t="s">
        <v>131</v>
      </c>
    </row>
    <row r="70" spans="1:3" x14ac:dyDescent="0.3">
      <c r="A70" s="3" t="s">
        <v>70</v>
      </c>
      <c r="B70" s="3" t="s">
        <v>100</v>
      </c>
      <c r="C70" s="49" t="s">
        <v>132</v>
      </c>
    </row>
    <row r="71" spans="1:3" x14ac:dyDescent="0.3">
      <c r="A71" s="3" t="s">
        <v>70</v>
      </c>
      <c r="B71" s="3" t="s">
        <v>89</v>
      </c>
      <c r="C71" s="49" t="s">
        <v>133</v>
      </c>
    </row>
    <row r="72" spans="1:3" x14ac:dyDescent="0.3">
      <c r="A72" s="3" t="s">
        <v>70</v>
      </c>
      <c r="B72" s="3" t="s">
        <v>93</v>
      </c>
      <c r="C72" s="49" t="s">
        <v>134</v>
      </c>
    </row>
    <row r="73" spans="1:3" x14ac:dyDescent="0.3">
      <c r="A73" s="3" t="s">
        <v>101</v>
      </c>
      <c r="B73" s="3" t="s">
        <v>83</v>
      </c>
      <c r="C73" s="49" t="s">
        <v>135</v>
      </c>
    </row>
  </sheetData>
  <mergeCells count="1">
    <mergeCell ref="A3:E3"/>
  </mergeCells>
  <dataValidations count="2">
    <dataValidation type="list" allowBlank="1" showInputMessage="1" showErrorMessage="1" sqref="A6:A21" xr:uid="{170AFD02-4A95-48D8-939C-15C1AB991376}">
      <formula1>$A$39:$A$40</formula1>
    </dataValidation>
    <dataValidation type="list" allowBlank="1" showInputMessage="1" showErrorMessage="1" sqref="B6:B21" xr:uid="{80B6F0F2-F72D-439C-A5B4-EC95BADBBF14}">
      <formula1>$B$45:$B$73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Total</vt:lpstr>
      <vt:lpstr>Formation1</vt:lpstr>
      <vt:lpstr>Formation2</vt:lpstr>
      <vt:lpstr>Formation3</vt:lpstr>
      <vt:lpstr>Formation4</vt:lpstr>
      <vt:lpstr>Formation5</vt:lpstr>
      <vt:lpstr>Effectifs_apprenants</vt:lpstr>
    </vt:vector>
  </TitlesOfParts>
  <Company>Region Normandie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GUEUGNON Romain</dc:creator>
  <cp:lastModifiedBy>GUEUGNON Romain</cp:lastModifiedBy>
  <cp:lastPrinted>2023-11-09T13:35:05Z</cp:lastPrinted>
  <dcterms:created xsi:type="dcterms:W3CDTF">2023-11-09T09:16:39Z</dcterms:created>
  <dcterms:modified xsi:type="dcterms:W3CDTF">2023-11-17T10:58:23Z</dcterms:modified>
</cp:coreProperties>
</file>