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6"/>
  <workbookPr defaultThemeVersion="166925"/>
  <mc:AlternateContent xmlns:mc="http://schemas.openxmlformats.org/markup-compatibility/2006">
    <mc:Choice Requires="x15">
      <x15ac:absPath xmlns:x15ac="http://schemas.microsoft.com/office/spreadsheetml/2010/11/ac" url="\\intra.crnormandie.fr\Bureautique\DGA ECO\DARM\015-Communication_Dispositifs_Aides\01-Site internet\site internet 2023\foret\"/>
    </mc:Choice>
  </mc:AlternateContent>
  <xr:revisionPtr revIDLastSave="0" documentId="8_{852E5E79-F766-4E1A-A330-768DA27E1DA8}" xr6:coauthVersionLast="36" xr6:coauthVersionMax="36" xr10:uidLastSave="{00000000-0000-0000-0000-000000000000}"/>
  <bookViews>
    <workbookView xWindow="0" yWindow="0" windowWidth="19200" windowHeight="6350" xr2:uid="{54B97B67-8F73-4800-A305-C564AEE5AD1B}"/>
  </bookViews>
  <sheets>
    <sheet name="Dépenses" sheetId="1" r:id="rId1"/>
    <sheet name="Synthèse à copier dans l'outil" sheetId="2" r:id="rId2"/>
    <sheet name="Instruction Dépense" sheetId="7" state="hidden" r:id="rId3"/>
    <sheet name="Synthèse à instruire" sheetId="9" state="hidden" r:id="rId4"/>
    <sheet name="Référentiel" sheetId="6" state="hidden" r:id="rId5"/>
  </sheets>
  <definedNames>
    <definedName name="_xlnm.Print_Area" localSheetId="0">Dépenses!$A$1:$E$49</definedName>
    <definedName name="_xlnm.Print_Area" localSheetId="2">'Instruction Dépense'!$A$12:$L$53</definedName>
    <definedName name="_xlnm.Print_Area" localSheetId="1">'Synthèse à copier dans l''outil'!$A$1:$B$18</definedName>
    <definedName name="_xlnm.Print_Area" localSheetId="3">'Synthèse à instruire'!$A$1:$D$19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4" i="9" l="1"/>
  <c r="C10" i="9"/>
  <c r="B14" i="9" l="1"/>
  <c r="B13" i="9"/>
  <c r="B10" i="9"/>
  <c r="B9" i="9"/>
  <c r="C9" i="9" s="1"/>
  <c r="K18" i="7"/>
  <c r="K17" i="7"/>
  <c r="G17" i="7"/>
  <c r="C15" i="9"/>
  <c r="C12" i="9"/>
  <c r="C11" i="9"/>
  <c r="B5" i="2" l="1"/>
  <c r="B3" i="2"/>
  <c r="G48" i="7" l="1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K23" i="7" l="1"/>
  <c r="A3" i="7" l="1"/>
  <c r="B10" i="7" l="1"/>
  <c r="B7" i="7"/>
  <c r="B46" i="7"/>
  <c r="C46" i="7"/>
  <c r="D46" i="7"/>
  <c r="E46" i="7"/>
  <c r="B47" i="7"/>
  <c r="C47" i="7"/>
  <c r="D47" i="7"/>
  <c r="E47" i="7"/>
  <c r="B48" i="7"/>
  <c r="C48" i="7"/>
  <c r="D48" i="7"/>
  <c r="E48" i="7"/>
  <c r="B35" i="7"/>
  <c r="C35" i="7"/>
  <c r="D35" i="7"/>
  <c r="E35" i="7"/>
  <c r="B36" i="7"/>
  <c r="C36" i="7"/>
  <c r="D36" i="7"/>
  <c r="E36" i="7"/>
  <c r="B37" i="7"/>
  <c r="C37" i="7"/>
  <c r="D37" i="7"/>
  <c r="E37" i="7"/>
  <c r="B38" i="7"/>
  <c r="C38" i="7"/>
  <c r="D38" i="7"/>
  <c r="E38" i="7"/>
  <c r="B39" i="7"/>
  <c r="C39" i="7"/>
  <c r="D39" i="7"/>
  <c r="E39" i="7"/>
  <c r="B40" i="7"/>
  <c r="C40" i="7"/>
  <c r="D40" i="7"/>
  <c r="E40" i="7"/>
  <c r="B41" i="7"/>
  <c r="C41" i="7"/>
  <c r="D41" i="7"/>
  <c r="E41" i="7"/>
  <c r="B42" i="7"/>
  <c r="C42" i="7"/>
  <c r="D42" i="7"/>
  <c r="E42" i="7"/>
  <c r="B43" i="7"/>
  <c r="C43" i="7"/>
  <c r="D43" i="7"/>
  <c r="E43" i="7"/>
  <c r="B44" i="7"/>
  <c r="C44" i="7"/>
  <c r="D44" i="7"/>
  <c r="E44" i="7"/>
  <c r="B45" i="7"/>
  <c r="C45" i="7"/>
  <c r="D45" i="7"/>
  <c r="E45" i="7"/>
  <c r="B25" i="7"/>
  <c r="C25" i="7"/>
  <c r="D25" i="7"/>
  <c r="E25" i="7"/>
  <c r="B26" i="7"/>
  <c r="C26" i="7"/>
  <c r="D26" i="7"/>
  <c r="E26" i="7"/>
  <c r="B27" i="7"/>
  <c r="C27" i="7"/>
  <c r="D27" i="7"/>
  <c r="E27" i="7"/>
  <c r="B28" i="7"/>
  <c r="C28" i="7"/>
  <c r="D28" i="7"/>
  <c r="E28" i="7"/>
  <c r="B29" i="7"/>
  <c r="C29" i="7"/>
  <c r="D29" i="7"/>
  <c r="E29" i="7"/>
  <c r="B30" i="7"/>
  <c r="C30" i="7"/>
  <c r="D30" i="7"/>
  <c r="E30" i="7"/>
  <c r="B31" i="7"/>
  <c r="C31" i="7"/>
  <c r="D31" i="7"/>
  <c r="E31" i="7"/>
  <c r="B32" i="7"/>
  <c r="C32" i="7"/>
  <c r="D32" i="7"/>
  <c r="E32" i="7"/>
  <c r="B33" i="7"/>
  <c r="C33" i="7"/>
  <c r="D33" i="7"/>
  <c r="E33" i="7"/>
  <c r="B34" i="7"/>
  <c r="C34" i="7"/>
  <c r="D34" i="7"/>
  <c r="E34" i="7"/>
  <c r="C15" i="7"/>
  <c r="D15" i="7"/>
  <c r="E15" i="7"/>
  <c r="H15" i="7" s="1"/>
  <c r="K15" i="7" s="1"/>
  <c r="C16" i="7"/>
  <c r="D16" i="7"/>
  <c r="E16" i="7"/>
  <c r="H16" i="7" s="1"/>
  <c r="K16" i="7" s="1"/>
  <c r="C17" i="7"/>
  <c r="D17" i="7"/>
  <c r="E17" i="7"/>
  <c r="H17" i="7" s="1"/>
  <c r="C18" i="7"/>
  <c r="D18" i="7"/>
  <c r="E18" i="7"/>
  <c r="C19" i="7"/>
  <c r="D19" i="7"/>
  <c r="E19" i="7"/>
  <c r="C20" i="7"/>
  <c r="D20" i="7"/>
  <c r="E20" i="7"/>
  <c r="C21" i="7"/>
  <c r="D21" i="7"/>
  <c r="E21" i="7"/>
  <c r="C22" i="7"/>
  <c r="D22" i="7"/>
  <c r="E22" i="7"/>
  <c r="C23" i="7"/>
  <c r="D23" i="7"/>
  <c r="E23" i="7"/>
  <c r="C24" i="7"/>
  <c r="D24" i="7"/>
  <c r="E24" i="7"/>
  <c r="B24" i="7"/>
  <c r="A24" i="7"/>
  <c r="A15" i="7"/>
  <c r="G15" i="7" s="1"/>
  <c r="A16" i="7"/>
  <c r="G16" i="7" s="1"/>
  <c r="B16" i="7"/>
  <c r="A17" i="7"/>
  <c r="B17" i="7"/>
  <c r="A18" i="7"/>
  <c r="G18" i="7" s="1"/>
  <c r="B18" i="7"/>
  <c r="A19" i="7"/>
  <c r="G19" i="7" s="1"/>
  <c r="B19" i="7"/>
  <c r="A20" i="7"/>
  <c r="B20" i="7"/>
  <c r="A21" i="7"/>
  <c r="B21" i="7"/>
  <c r="A22" i="7"/>
  <c r="B22" i="7"/>
  <c r="A23" i="7"/>
  <c r="B23" i="7"/>
  <c r="B15" i="7"/>
  <c r="A47" i="7"/>
  <c r="A48" i="7"/>
  <c r="A46" i="7"/>
  <c r="A36" i="7"/>
  <c r="A37" i="7"/>
  <c r="A38" i="7"/>
  <c r="A39" i="7"/>
  <c r="A40" i="7"/>
  <c r="A41" i="7"/>
  <c r="A42" i="7"/>
  <c r="A43" i="7"/>
  <c r="A44" i="7"/>
  <c r="A45" i="7"/>
  <c r="A35" i="7"/>
  <c r="A26" i="7"/>
  <c r="A27" i="7"/>
  <c r="A28" i="7"/>
  <c r="A29" i="7"/>
  <c r="A30" i="7"/>
  <c r="A31" i="7"/>
  <c r="A32" i="7"/>
  <c r="A33" i="7"/>
  <c r="A34" i="7"/>
  <c r="A25" i="7"/>
  <c r="H49" i="7" l="1"/>
  <c r="B6" i="9"/>
  <c r="B5" i="9" s="1"/>
  <c r="B4" i="9"/>
  <c r="B3" i="9" s="1"/>
  <c r="H18" i="7"/>
  <c r="H19" i="7"/>
  <c r="K19" i="7" s="1"/>
  <c r="H20" i="7"/>
  <c r="K20" i="7" s="1"/>
  <c r="H21" i="7"/>
  <c r="K21" i="7" s="1"/>
  <c r="H22" i="7"/>
  <c r="K22" i="7" s="1"/>
  <c r="H24" i="7"/>
  <c r="K24" i="7" s="1"/>
  <c r="H25" i="7"/>
  <c r="K25" i="7" s="1"/>
  <c r="H26" i="7"/>
  <c r="K26" i="7" s="1"/>
  <c r="H27" i="7"/>
  <c r="K27" i="7" s="1"/>
  <c r="H28" i="7"/>
  <c r="K28" i="7" s="1"/>
  <c r="H29" i="7"/>
  <c r="K29" i="7" s="1"/>
  <c r="H30" i="7"/>
  <c r="K30" i="7" s="1"/>
  <c r="H31" i="7"/>
  <c r="K31" i="7" s="1"/>
  <c r="H32" i="7"/>
  <c r="K32" i="7" s="1"/>
  <c r="H33" i="7"/>
  <c r="K33" i="7" s="1"/>
  <c r="H34" i="7"/>
  <c r="K34" i="7" s="1"/>
  <c r="H35" i="7"/>
  <c r="K35" i="7" s="1"/>
  <c r="H36" i="7"/>
  <c r="K36" i="7" s="1"/>
  <c r="H37" i="7"/>
  <c r="K37" i="7" s="1"/>
  <c r="H38" i="7"/>
  <c r="K38" i="7" s="1"/>
  <c r="H39" i="7"/>
  <c r="K39" i="7" s="1"/>
  <c r="H40" i="7"/>
  <c r="K40" i="7" s="1"/>
  <c r="H41" i="7"/>
  <c r="K41" i="7" s="1"/>
  <c r="H42" i="7"/>
  <c r="K42" i="7" s="1"/>
  <c r="H43" i="7"/>
  <c r="K43" i="7" s="1"/>
  <c r="H44" i="7"/>
  <c r="K44" i="7" s="1"/>
  <c r="H45" i="7"/>
  <c r="K45" i="7" s="1"/>
  <c r="H46" i="7"/>
  <c r="K46" i="7" s="1"/>
  <c r="H47" i="7"/>
  <c r="K47" i="7" s="1"/>
  <c r="H48" i="7"/>
  <c r="K48" i="7" s="1"/>
  <c r="E49" i="7"/>
  <c r="C8" i="9" l="1"/>
  <c r="C16" i="9" s="1"/>
  <c r="B7" i="9"/>
  <c r="B8" i="9"/>
  <c r="E53" i="7"/>
  <c r="J54" i="7"/>
  <c r="K49" i="7"/>
  <c r="J53" i="7" s="1"/>
  <c r="M24" i="7"/>
  <c r="M34" i="7"/>
  <c r="M45" i="7"/>
  <c r="B16" i="9" l="1"/>
  <c r="B17" i="9" s="1"/>
  <c r="I53" i="7"/>
  <c r="E49" i="1"/>
  <c r="C17" i="9" l="1"/>
  <c r="C18" i="9" s="1"/>
  <c r="C19" i="9"/>
  <c r="B2" i="2"/>
  <c r="B4" i="2" l="1"/>
  <c r="B6" i="2" s="1"/>
  <c r="B7" i="2" l="1"/>
  <c r="B15" i="2" s="1"/>
  <c r="B16" i="2" l="1"/>
  <c r="B18" i="2"/>
  <c r="B17" i="2"/>
  <c r="B19" i="9" l="1"/>
  <c r="B18" i="9"/>
</calcChain>
</file>

<file path=xl/sharedStrings.xml><?xml version="1.0" encoding="utf-8"?>
<sst xmlns="http://schemas.openxmlformats.org/spreadsheetml/2006/main" count="108" uniqueCount="79">
  <si>
    <t xml:space="preserve">DEMANDE D'AIDE </t>
  </si>
  <si>
    <t>Dépenses prévisionnelles de l'opération</t>
  </si>
  <si>
    <t>Identification du demandeur</t>
  </si>
  <si>
    <t>Nom / Prénom ou Dénomination sociale :</t>
  </si>
  <si>
    <t>Identification de l'opération</t>
  </si>
  <si>
    <t>Libellé de l'opération</t>
  </si>
  <si>
    <t xml:space="preserve">Montant présenté HT </t>
  </si>
  <si>
    <t>Montant présenté HT</t>
  </si>
  <si>
    <t>Information sur le justificatif joint et qui permet de l'identifier (ex: N° de devis )</t>
  </si>
  <si>
    <t>HT</t>
  </si>
  <si>
    <t>TOTAL DEPENSES PREVISIONNELLES PRESENTEES</t>
  </si>
  <si>
    <t>PLAN DE FINANCEMENT DU PROJET</t>
  </si>
  <si>
    <t>FONDS EUROPEEN AGRICOLE POUR LE DEVELOPPEMENT RURAL (FEADER)</t>
  </si>
  <si>
    <t>Description de la dépense précisée</t>
  </si>
  <si>
    <t>TOTAL DEPENSES PRESENTEES</t>
  </si>
  <si>
    <t>FINANCEMENT PREVU
(Région + FEADER)</t>
  </si>
  <si>
    <t>Montant éligible</t>
  </si>
  <si>
    <t>Montant éligible ET raisonnable</t>
  </si>
  <si>
    <t>Motif</t>
  </si>
  <si>
    <t>Motifs instruction</t>
  </si>
  <si>
    <t>Début éligibilité non respectée</t>
  </si>
  <si>
    <t>Objet de la dépense non éligible</t>
  </si>
  <si>
    <t xml:space="preserve">Devis non conforme (ne contenant pas le minimum requis) </t>
  </si>
  <si>
    <t>Déjà financé par ailleurs (double financement partiel ou total)</t>
  </si>
  <si>
    <t>Commentaire</t>
  </si>
  <si>
    <t>Autres (commentaire obligatoire)</t>
  </si>
  <si>
    <t>Assiette FEADER retenue</t>
  </si>
  <si>
    <t>Veuillez saisir les champs sous fond jaune</t>
  </si>
  <si>
    <t>Nom / Prénom ou Dénomination sociale</t>
  </si>
  <si>
    <t>Erreur de saisie manifeste de l'usager</t>
  </si>
  <si>
    <r>
      <t>Dépenses d'investissement sur frais réels</t>
    </r>
    <r>
      <rPr>
        <sz val="14"/>
        <color theme="4" tint="-0.249977111117893"/>
        <rFont val="Arial"/>
        <family val="2"/>
      </rPr>
      <t xml:space="preserve"> (sur devis)</t>
    </r>
  </si>
  <si>
    <t>TOTAL PRESENTE (HT)</t>
  </si>
  <si>
    <t xml:space="preserve">Description de la dépense </t>
  </si>
  <si>
    <t xml:space="preserve">Nom de l'entreprise, de la structure émettrice du devis </t>
  </si>
  <si>
    <t>Nature des dépenses 
sur frais réels</t>
  </si>
  <si>
    <t>Matériel</t>
  </si>
  <si>
    <t>Poste des dépenses 
sur frais réels</t>
  </si>
  <si>
    <t>Postedes dépenses cout réel</t>
  </si>
  <si>
    <t>Prestations intellectuelles</t>
  </si>
  <si>
    <t>Type d'entreprise</t>
  </si>
  <si>
    <t>OUI</t>
  </si>
  <si>
    <t>NON</t>
  </si>
  <si>
    <t>transfo et commercialisation</t>
  </si>
  <si>
    <t>Petite entreprise</t>
  </si>
  <si>
    <t>Moyenne entreprise</t>
  </si>
  <si>
    <t>Seuil de l'assiette éligible</t>
  </si>
  <si>
    <t>Commentaires éventuels</t>
  </si>
  <si>
    <t>Nature des dépenses 
sur frais réels (si le bénficiaire s'est trompé de poste, vous pouver sélectionne le bon poste ci-dessous)</t>
  </si>
  <si>
    <t>IF</t>
  </si>
  <si>
    <t>Oui démarche prévue</t>
  </si>
  <si>
    <t>Oui démarche enclenchée</t>
  </si>
  <si>
    <t>Non</t>
  </si>
  <si>
    <t>Je ne sais pas encore</t>
  </si>
  <si>
    <t>Montant FEADER</t>
  </si>
  <si>
    <t>Montant Région</t>
  </si>
  <si>
    <t>Nom de l'entreprise, de la structure émettrice du devis retenu</t>
  </si>
  <si>
    <t>Version 0.1 du 1er janvier 2023</t>
  </si>
  <si>
    <t>Communication</t>
  </si>
  <si>
    <t>Si vous avez reçu un autre aide sur ce dispositif pour la programmation PSN 2023-2027: combien de dossier déjà déposés?</t>
  </si>
  <si>
    <t>Plafond max des dépenses éligibles sur la durée sur la programmation PSN 2023-2027</t>
  </si>
  <si>
    <t>Taux d'aide prévu</t>
  </si>
  <si>
    <t>Si oui, pour quel montant total d'aide?</t>
  </si>
  <si>
    <t>Avez-vous reçu une aide au titres des minimis entreprise depuis les 3 dernières années fiscales glissantes? (plafond d'aide 200k€)</t>
  </si>
  <si>
    <r>
      <t>Dépenses d'investissement sur frais réels</t>
    </r>
    <r>
      <rPr>
        <sz val="20"/>
        <color theme="4" tint="-0.249977111117893"/>
        <rFont val="Arial"/>
        <family val="2"/>
      </rPr>
      <t xml:space="preserve"> (sur devis retenu) </t>
    </r>
  </si>
  <si>
    <t>Prestation de service ETA ETS ETF</t>
  </si>
  <si>
    <t>Taux d'aide publique calculé plafonné</t>
  </si>
  <si>
    <t>(Le taux d'aide calculé prend en compte l'éventuel plafonnement lié aux aides de minimis ou aux autres aides reçues sur ce dispositif dans le cadre du PSN)</t>
  </si>
  <si>
    <t>TOTAL DEPENSES ELIGIBLES</t>
  </si>
  <si>
    <t xml:space="preserve">Montant instruit HT </t>
  </si>
  <si>
    <t>Données servant au calcul à instruire</t>
  </si>
  <si>
    <t>Seules les cellules en couleur "abricot" sont modifiables par l'instructeur</t>
  </si>
  <si>
    <r>
      <t xml:space="preserve">Seules les cellules en couleur "abricot" sont modifiables par l'instructeur
</t>
    </r>
    <r>
      <rPr>
        <i/>
        <sz val="10"/>
        <color rgb="FFC00000"/>
        <rFont val="Arial"/>
        <family val="2"/>
      </rPr>
      <t>Attention le montant total peut être revu à la baisse suite à l'instruction mais pas à la hausse, 
dans ce dernier cas se rapprocher du demandeur pour qu'il remplisse à nouveau ce fichier</t>
    </r>
  </si>
  <si>
    <t>Si vous avez reçu une autre aide sur ce dispositif pour la programmation PSN 2023-2027: combien de dossiers déjà déposés?</t>
  </si>
  <si>
    <t>Si vous avez reçu une autre aide pour un autre projet sur ce dispositif pour la programmation PSN 2023-2027: montant total des dépenses eligibles déjà aidées (en € HT)</t>
  </si>
  <si>
    <t>TOTAL DES DEPENSES PRESENTABLES après plafonnement</t>
  </si>
  <si>
    <t>Application du plafond de dépenses au regard des autres aides reçues pour un autre projet sur ce dispositif pour la programmation PSN 2023-2027</t>
  </si>
  <si>
    <t>Exemples :  Aide des minimis octroyées dans le cas du Plan de relance Industrie du futur, ….ou dispositifs PSN IVB ou ETA ETS ETF du PSN 23-27</t>
  </si>
  <si>
    <t>TOTAL DEPENSES ELIGIBLES après plafonnement</t>
  </si>
  <si>
    <t>Argumentaire si devis le moins cher non retenu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</si>
</sst>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\ &quot;€&quot;"/>
    <numFmt numFmtId="165" formatCode="_-* #,##0.00\ [$€-40C]_-;\-* #,##0.00\ [$€-40C]_-;_-* &quot;-&quot;??\ [$€-40C]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4" tint="-0.249977111117893"/>
      <name val="Arial"/>
      <family val="2"/>
    </font>
    <font>
      <sz val="11"/>
      <color theme="4" tint="-0.249977111117893"/>
      <name val="Calibri"/>
      <family val="2"/>
    </font>
    <font>
      <sz val="10"/>
      <color theme="4" tint="-0.249977111117893"/>
      <name val="Arial"/>
      <family val="2"/>
    </font>
    <font>
      <sz val="11"/>
      <color theme="4" tint="-0.249977111117893"/>
      <name val="Calibri"/>
      <family val="2"/>
      <scheme val="minor"/>
    </font>
    <font>
      <b/>
      <sz val="14"/>
      <color theme="4" tint="-0.249977111117893"/>
      <name val="Arial"/>
      <family val="2"/>
    </font>
    <font>
      <b/>
      <sz val="10"/>
      <color theme="3" tint="0.39997558519241921"/>
      <name val="Arial"/>
      <family val="2"/>
    </font>
    <font>
      <sz val="11"/>
      <color rgb="FF33CCCC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20"/>
      <color theme="4" tint="-0.249977111117893"/>
      <name val="Arial"/>
      <family val="2"/>
    </font>
    <font>
      <u/>
      <sz val="16"/>
      <color rgb="FFFF0000"/>
      <name val="Arial"/>
      <family val="2"/>
    </font>
    <font>
      <b/>
      <sz val="16"/>
      <name val="Arial"/>
      <family val="2"/>
    </font>
    <font>
      <sz val="16"/>
      <name val="Calibri"/>
      <family val="2"/>
    </font>
    <font>
      <b/>
      <sz val="12"/>
      <color theme="4" tint="-0.249977111117893"/>
      <name val="Arial"/>
      <family val="2"/>
    </font>
    <font>
      <sz val="11"/>
      <color theme="1"/>
      <name val="Calibri"/>
      <family val="2"/>
    </font>
    <font>
      <sz val="12"/>
      <color rgb="FF008000"/>
      <name val="Arial"/>
      <family val="2"/>
    </font>
    <font>
      <sz val="11"/>
      <color rgb="FF008000"/>
      <name val="Calibri"/>
      <family val="2"/>
    </font>
    <font>
      <sz val="14"/>
      <color theme="4" tint="-0.249977111117893"/>
      <name val="Arial"/>
      <family val="2"/>
    </font>
    <font>
      <b/>
      <sz val="12"/>
      <name val="Arial"/>
      <family val="2"/>
    </font>
    <font>
      <sz val="11"/>
      <color theme="4" tint="-0.249977111117893"/>
      <name val="Arial"/>
      <family val="2"/>
    </font>
    <font>
      <sz val="11"/>
      <color rgb="FF008000"/>
      <name val="Arial"/>
      <family val="2"/>
    </font>
    <font>
      <sz val="11"/>
      <name val="Arial"/>
      <family val="2"/>
    </font>
    <font>
      <b/>
      <sz val="11"/>
      <color theme="4" tint="-0.249977111117893"/>
      <name val="Arial"/>
      <family val="2"/>
    </font>
    <font>
      <b/>
      <sz val="11"/>
      <color rgb="FFFF0000"/>
      <name val="Arial"/>
      <family val="2"/>
    </font>
    <font>
      <b/>
      <sz val="14"/>
      <color theme="4" tint="-0.249977111117893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C00000"/>
      <name val="Arial"/>
      <family val="2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i/>
      <sz val="10"/>
      <color theme="0" tint="-0.14999847407452621"/>
      <name val="Arial"/>
      <family val="2"/>
    </font>
    <font>
      <i/>
      <sz val="10"/>
      <color theme="0" tint="-0.14999847407452621"/>
      <name val="Calibri"/>
      <family val="2"/>
    </font>
    <font>
      <i/>
      <sz val="10"/>
      <color theme="0" tint="-0.14999847407452621"/>
      <name val="Calibri"/>
      <family val="2"/>
      <scheme val="minor"/>
    </font>
    <font>
      <sz val="11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sz val="20"/>
      <color theme="4" tint="-0.249977111117893"/>
      <name val="Arial"/>
      <family val="2"/>
    </font>
    <font>
      <i/>
      <sz val="11"/>
      <color rgb="FFFF0000"/>
      <name val="Calibri"/>
      <family val="2"/>
      <scheme val="minor"/>
    </font>
    <font>
      <i/>
      <sz val="9"/>
      <color theme="4" tint="-0.249977111117893"/>
      <name val="Arial"/>
      <family val="2"/>
    </font>
    <font>
      <sz val="11"/>
      <color theme="0" tint="-4.9989318521683403E-2"/>
      <name val="Calibri"/>
      <family val="2"/>
      <scheme val="minor"/>
    </font>
    <font>
      <sz val="10"/>
      <color rgb="FF0070C0"/>
      <name val="Arial"/>
      <family val="2"/>
    </font>
    <font>
      <b/>
      <i/>
      <sz val="12"/>
      <color rgb="FFC00000"/>
      <name val="Arial"/>
      <family val="2"/>
    </font>
    <font>
      <b/>
      <sz val="10"/>
      <color theme="4" tint="-0.249977111117893"/>
      <name val="Arial"/>
      <family val="2"/>
    </font>
    <font>
      <b/>
      <sz val="10"/>
      <color rgb="FFC00000"/>
      <name val="Arial"/>
      <family val="2"/>
    </font>
    <font>
      <sz val="10"/>
      <color theme="1"/>
      <name val="Calibri"/>
      <family val="2"/>
      <scheme val="minor"/>
    </font>
    <font>
      <sz val="11"/>
      <color rgb="FF0070C0"/>
      <name val="Arial"/>
      <family val="2"/>
    </font>
    <font>
      <i/>
      <sz val="10"/>
      <color rgb="FFC00000"/>
      <name val="Arial"/>
      <family val="2"/>
    </font>
    <font>
      <b/>
      <sz val="12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99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/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ck">
        <color rgb="FF969696"/>
      </right>
      <top style="thin">
        <color rgb="FF969696"/>
      </top>
      <bottom style="thin">
        <color rgb="FF96969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969696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969696"/>
      </left>
      <right style="thick">
        <color rgb="FF969696"/>
      </right>
      <top/>
      <bottom style="thin">
        <color rgb="FF969696"/>
      </bottom>
      <diagonal/>
    </border>
    <border>
      <left style="thin">
        <color rgb="FF969696"/>
      </left>
      <right style="thin">
        <color theme="0" tint="-0.34998626667073579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n">
        <color theme="0" tint="-0.34998626667073579"/>
      </right>
      <top/>
      <bottom style="thin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rgb="FF969696"/>
      </top>
      <bottom style="thin">
        <color rgb="FF969696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969696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rgb="FF969696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969696"/>
      </left>
      <right/>
      <top style="thin">
        <color indexed="64"/>
      </top>
      <bottom style="thin">
        <color rgb="FF969696"/>
      </bottom>
      <diagonal/>
    </border>
    <border>
      <left/>
      <right/>
      <top style="thin">
        <color indexed="64"/>
      </top>
      <bottom style="thin">
        <color rgb="FF969696"/>
      </bottom>
      <diagonal/>
    </border>
    <border>
      <left/>
      <right style="thin">
        <color rgb="FF969696"/>
      </right>
      <top style="thin">
        <color indexed="64"/>
      </top>
      <bottom style="thin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rgb="FF969696"/>
      </left>
      <right style="thin">
        <color indexed="64"/>
      </right>
      <top style="thin">
        <color rgb="FF969696"/>
      </top>
      <bottom style="thin">
        <color rgb="FF969696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  <xf numFmtId="0" fontId="27" fillId="0" borderId="0"/>
  </cellStyleXfs>
  <cellXfs count="167">
    <xf numFmtId="0" fontId="0" fillId="0" borderId="0" xfId="0"/>
    <xf numFmtId="0" fontId="2" fillId="0" borderId="0" xfId="0" applyFont="1" applyFill="1" applyBorder="1" applyAlignment="1">
      <alignment horizontal="left" vertical="center"/>
    </xf>
    <xf numFmtId="0" fontId="3" fillId="0" borderId="0" xfId="0" applyFont="1" applyFill="1" applyBorder="1"/>
    <xf numFmtId="0" fontId="4" fillId="0" borderId="0" xfId="0" applyFont="1" applyFill="1" applyBorder="1"/>
    <xf numFmtId="0" fontId="5" fillId="0" borderId="0" xfId="0" applyFont="1"/>
    <xf numFmtId="0" fontId="6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 applyProtection="1">
      <alignment horizontal="left"/>
    </xf>
    <xf numFmtId="0" fontId="7" fillId="0" borderId="0" xfId="0" applyFont="1" applyFill="1" applyBorder="1" applyAlignment="1">
      <alignment horizontal="left" vertical="center"/>
    </xf>
    <xf numFmtId="0" fontId="8" fillId="0" borderId="0" xfId="0" applyFont="1" applyFill="1" applyBorder="1"/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14" fillId="0" borderId="0" xfId="0" applyFont="1" applyFill="1" applyBorder="1"/>
    <xf numFmtId="0" fontId="16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 applyProtection="1">
      <alignment horizontal="left"/>
    </xf>
    <xf numFmtId="0" fontId="10" fillId="0" borderId="5" xfId="0" applyFont="1" applyFill="1" applyBorder="1" applyAlignment="1">
      <alignment horizontal="center" vertical="center" wrapText="1"/>
    </xf>
    <xf numFmtId="0" fontId="17" fillId="0" borderId="0" xfId="0" applyNumberFormat="1" applyFont="1" applyFill="1" applyBorder="1" applyAlignment="1" applyProtection="1">
      <alignment horizontal="left" vertical="center" indent="2"/>
      <protection locked="0"/>
    </xf>
    <xf numFmtId="0" fontId="16" fillId="0" borderId="0" xfId="0" applyFont="1" applyFill="1" applyBorder="1" applyAlignment="1">
      <alignment horizontal="left" vertical="center" indent="2"/>
    </xf>
    <xf numFmtId="0" fontId="10" fillId="0" borderId="4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Continuous" wrapText="1"/>
    </xf>
    <xf numFmtId="0" fontId="6" fillId="0" borderId="0" xfId="0" applyFont="1" applyFill="1" applyBorder="1"/>
    <xf numFmtId="0" fontId="20" fillId="0" borderId="0" xfId="0" applyFont="1" applyFill="1" applyBorder="1"/>
    <xf numFmtId="0" fontId="10" fillId="0" borderId="0" xfId="0" applyFont="1" applyFill="1" applyBorder="1" applyAlignment="1">
      <alignment vertical="center"/>
    </xf>
    <xf numFmtId="0" fontId="15" fillId="3" borderId="6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 applyProtection="1">
      <alignment horizontal="center" vertical="center" wrapText="1"/>
      <protection locked="0"/>
    </xf>
    <xf numFmtId="49" fontId="22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22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wrapText="1"/>
    </xf>
    <xf numFmtId="49" fontId="22" fillId="2" borderId="6" xfId="0" applyNumberFormat="1" applyFont="1" applyFill="1" applyBorder="1" applyAlignment="1" applyProtection="1">
      <alignment horizontal="right" vertical="center" wrapText="1"/>
      <protection locked="0"/>
    </xf>
    <xf numFmtId="0" fontId="15" fillId="4" borderId="8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15" fillId="4" borderId="6" xfId="0" applyFont="1" applyFill="1" applyBorder="1" applyAlignment="1">
      <alignment horizontal="left" vertical="center" wrapText="1"/>
    </xf>
    <xf numFmtId="44" fontId="24" fillId="4" borderId="6" xfId="2" applyFont="1" applyFill="1" applyBorder="1" applyAlignment="1" applyProtection="1">
      <alignment horizontal="center" vertical="center" wrapText="1"/>
    </xf>
    <xf numFmtId="0" fontId="4" fillId="5" borderId="6" xfId="0" applyFont="1" applyFill="1" applyBorder="1" applyAlignment="1">
      <alignment horizontal="left" vertical="center" wrapText="1"/>
    </xf>
    <xf numFmtId="44" fontId="21" fillId="5" borderId="6" xfId="2" applyFont="1" applyFill="1" applyBorder="1" applyAlignment="1" applyProtection="1">
      <alignment horizontal="center" vertical="center" wrapText="1"/>
    </xf>
    <xf numFmtId="0" fontId="29" fillId="3" borderId="0" xfId="0" applyFont="1" applyFill="1"/>
    <xf numFmtId="164" fontId="24" fillId="4" borderId="12" xfId="0" applyNumberFormat="1" applyFont="1" applyFill="1" applyBorder="1" applyAlignment="1">
      <alignment horizontal="right" vertical="center" wrapText="1" indent="2"/>
    </xf>
    <xf numFmtId="164" fontId="21" fillId="0" borderId="0" xfId="0" applyNumberFormat="1" applyFont="1" applyFill="1" applyBorder="1" applyAlignment="1">
      <alignment horizontal="right" vertical="center" wrapText="1"/>
    </xf>
    <xf numFmtId="164" fontId="22" fillId="0" borderId="0" xfId="1" applyNumberFormat="1" applyFont="1" applyFill="1" applyBorder="1" applyAlignment="1" applyProtection="1">
      <alignment horizontal="right" vertical="center" wrapText="1"/>
      <protection locked="0"/>
    </xf>
    <xf numFmtId="165" fontId="22" fillId="2" borderId="13" xfId="0" applyNumberFormat="1" applyFont="1" applyFill="1" applyBorder="1" applyAlignment="1" applyProtection="1">
      <alignment horizontal="center" vertical="center" wrapText="1"/>
      <protection locked="0"/>
    </xf>
    <xf numFmtId="165" fontId="22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15" fillId="3" borderId="15" xfId="0" applyFont="1" applyFill="1" applyBorder="1" applyAlignment="1">
      <alignment horizontal="center" vertical="center" wrapText="1"/>
    </xf>
    <xf numFmtId="165" fontId="22" fillId="2" borderId="16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Border="1"/>
    <xf numFmtId="0" fontId="31" fillId="0" borderId="0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wrapText="1"/>
    </xf>
    <xf numFmtId="0" fontId="31" fillId="0" borderId="0" xfId="0" applyFont="1" applyFill="1" applyBorder="1" applyAlignment="1" applyProtection="1">
      <alignment horizontal="left"/>
    </xf>
    <xf numFmtId="0" fontId="31" fillId="0" borderId="0" xfId="0" applyFont="1" applyFill="1" applyBorder="1" applyAlignment="1" applyProtection="1">
      <alignment horizontal="left" vertical="center"/>
    </xf>
    <xf numFmtId="164" fontId="31" fillId="0" borderId="6" xfId="0" applyNumberFormat="1" applyFont="1" applyFill="1" applyBorder="1" applyAlignment="1">
      <alignment horizontal="right" vertical="center" wrapText="1"/>
    </xf>
    <xf numFmtId="0" fontId="32" fillId="0" borderId="0" xfId="0" applyFont="1" applyFill="1" applyBorder="1" applyAlignment="1">
      <alignment horizontal="centerContinuous" wrapText="1"/>
    </xf>
    <xf numFmtId="0" fontId="31" fillId="0" borderId="0" xfId="0" applyFont="1" applyFill="1" applyBorder="1" applyAlignment="1">
      <alignment vertical="center"/>
    </xf>
    <xf numFmtId="164" fontId="31" fillId="0" borderId="0" xfId="1" applyNumberFormat="1" applyFont="1" applyFill="1" applyBorder="1" applyAlignment="1" applyProtection="1">
      <alignment horizontal="right" vertical="center" wrapText="1"/>
      <protection locked="0"/>
    </xf>
    <xf numFmtId="164" fontId="31" fillId="0" borderId="0" xfId="0" applyNumberFormat="1" applyFont="1" applyFill="1" applyBorder="1" applyAlignment="1">
      <alignment horizontal="right" vertical="center" wrapText="1"/>
    </xf>
    <xf numFmtId="0" fontId="33" fillId="0" borderId="0" xfId="0" applyFont="1" applyFill="1"/>
    <xf numFmtId="164" fontId="34" fillId="0" borderId="0" xfId="0" applyNumberFormat="1" applyFont="1" applyFill="1" applyBorder="1" applyAlignment="1">
      <alignment horizontal="right" vertical="center" wrapText="1"/>
    </xf>
    <xf numFmtId="0" fontId="35" fillId="0" borderId="0" xfId="0" applyFont="1"/>
    <xf numFmtId="44" fontId="4" fillId="5" borderId="6" xfId="2" applyFont="1" applyFill="1" applyBorder="1" applyAlignment="1">
      <alignment horizontal="left" vertical="center" wrapText="1"/>
    </xf>
    <xf numFmtId="9" fontId="4" fillId="5" borderId="6" xfId="3" applyFont="1" applyFill="1" applyBorder="1" applyAlignment="1">
      <alignment horizontal="right" vertical="center" wrapText="1"/>
    </xf>
    <xf numFmtId="0" fontId="4" fillId="6" borderId="6" xfId="0" applyFont="1" applyFill="1" applyBorder="1" applyAlignment="1">
      <alignment horizontal="center" vertical="center" wrapText="1"/>
    </xf>
    <xf numFmtId="164" fontId="24" fillId="7" borderId="6" xfId="0" applyNumberFormat="1" applyFont="1" applyFill="1" applyBorder="1" applyAlignment="1">
      <alignment horizontal="right" vertical="center" wrapText="1"/>
    </xf>
    <xf numFmtId="0" fontId="28" fillId="8" borderId="18" xfId="0" applyFont="1" applyFill="1" applyBorder="1" applyAlignment="1">
      <alignment horizontal="center" vertical="center" wrapText="1"/>
    </xf>
    <xf numFmtId="165" fontId="24" fillId="7" borderId="11" xfId="0" applyNumberFormat="1" applyFont="1" applyFill="1" applyBorder="1" applyAlignment="1">
      <alignment horizontal="right" vertical="center" wrapText="1" indent="2"/>
    </xf>
    <xf numFmtId="0" fontId="4" fillId="9" borderId="6" xfId="0" applyFont="1" applyFill="1" applyBorder="1" applyAlignment="1">
      <alignment horizontal="center" vertical="center" wrapText="1"/>
    </xf>
    <xf numFmtId="164" fontId="21" fillId="7" borderId="20" xfId="0" applyNumberFormat="1" applyFont="1" applyFill="1" applyBorder="1" applyAlignment="1">
      <alignment horizontal="right" vertical="center" wrapText="1"/>
    </xf>
    <xf numFmtId="0" fontId="2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/>
    <xf numFmtId="0" fontId="8" fillId="0" borderId="0" xfId="0" applyNumberFormat="1" applyFont="1" applyFill="1" applyBorder="1"/>
    <xf numFmtId="0" fontId="6" fillId="0" borderId="0" xfId="0" applyNumberFormat="1" applyFont="1" applyFill="1" applyBorder="1" applyAlignment="1">
      <alignment horizontal="left" vertical="center"/>
    </xf>
    <xf numFmtId="0" fontId="13" fillId="0" borderId="0" xfId="0" applyNumberFormat="1" applyFont="1" applyFill="1" applyBorder="1" applyAlignment="1">
      <alignment horizontal="left" vertical="center"/>
    </xf>
    <xf numFmtId="0" fontId="10" fillId="0" borderId="0" xfId="0" applyNumberFormat="1" applyFont="1" applyFill="1" applyBorder="1" applyAlignment="1">
      <alignment horizontal="left" vertical="center"/>
    </xf>
    <xf numFmtId="0" fontId="0" fillId="0" borderId="0" xfId="0" applyNumberFormat="1"/>
    <xf numFmtId="0" fontId="23" fillId="0" borderId="0" xfId="0" applyNumberFormat="1" applyFont="1" applyFill="1" applyBorder="1" applyAlignment="1">
      <alignment wrapText="1"/>
    </xf>
    <xf numFmtId="0" fontId="9" fillId="0" borderId="0" xfId="0" applyNumberFormat="1" applyFont="1" applyFill="1" applyBorder="1" applyAlignment="1">
      <alignment wrapText="1"/>
    </xf>
    <xf numFmtId="0" fontId="23" fillId="0" borderId="0" xfId="0" applyNumberFormat="1" applyFont="1" applyFill="1" applyBorder="1" applyAlignment="1">
      <alignment vertical="center" wrapText="1"/>
    </xf>
    <xf numFmtId="0" fontId="10" fillId="0" borderId="0" xfId="0" applyNumberFormat="1" applyFont="1" applyFill="1" applyBorder="1"/>
    <xf numFmtId="0" fontId="14" fillId="0" borderId="0" xfId="0" applyNumberFormat="1" applyFont="1" applyFill="1" applyBorder="1"/>
    <xf numFmtId="0" fontId="16" fillId="0" borderId="0" xfId="0" applyNumberFormat="1" applyFont="1" applyFill="1" applyBorder="1" applyAlignment="1">
      <alignment horizontal="left" vertical="center" indent="2"/>
    </xf>
    <xf numFmtId="0" fontId="10" fillId="0" borderId="0" xfId="0" applyNumberFormat="1" applyFont="1" applyFill="1" applyBorder="1" applyAlignment="1" applyProtection="1">
      <alignment horizontal="left"/>
    </xf>
    <xf numFmtId="0" fontId="25" fillId="0" borderId="0" xfId="0" applyNumberFormat="1" applyFont="1" applyFill="1" applyBorder="1" applyAlignment="1">
      <alignment horizontal="right" vertical="center" wrapText="1" indent="2"/>
    </xf>
    <xf numFmtId="0" fontId="4" fillId="0" borderId="0" xfId="0" applyNumberFormat="1" applyFont="1" applyFill="1" applyBorder="1" applyAlignment="1" applyProtection="1">
      <alignment horizontal="left"/>
    </xf>
    <xf numFmtId="0" fontId="9" fillId="0" borderId="0" xfId="0" applyNumberFormat="1" applyFont="1" applyFill="1" applyBorder="1"/>
    <xf numFmtId="0" fontId="9" fillId="0" borderId="0" xfId="0" applyNumberFormat="1" applyFont="1" applyFill="1" applyBorder="1" applyAlignment="1">
      <alignment horizontal="centerContinuous" wrapText="1"/>
    </xf>
    <xf numFmtId="0" fontId="10" fillId="0" borderId="0" xfId="0" applyNumberFormat="1" applyFont="1" applyFill="1" applyBorder="1" applyAlignment="1">
      <alignment vertical="center"/>
    </xf>
    <xf numFmtId="0" fontId="4" fillId="0" borderId="0" xfId="0" applyNumberFormat="1" applyFont="1" applyFill="1" applyBorder="1"/>
    <xf numFmtId="0" fontId="16" fillId="0" borderId="0" xfId="0" applyNumberFormat="1" applyFont="1" applyFill="1" applyBorder="1" applyAlignment="1">
      <alignment horizontal="left"/>
    </xf>
    <xf numFmtId="0" fontId="23" fillId="0" borderId="0" xfId="0" applyNumberFormat="1" applyFont="1" applyFill="1" applyBorder="1"/>
    <xf numFmtId="0" fontId="15" fillId="3" borderId="15" xfId="0" applyNumberFormat="1" applyFont="1" applyFill="1" applyBorder="1" applyAlignment="1">
      <alignment horizontal="center" vertical="center" wrapText="1"/>
    </xf>
    <xf numFmtId="0" fontId="34" fillId="0" borderId="0" xfId="0" applyNumberFormat="1" applyFont="1" applyFill="1" applyBorder="1" applyAlignment="1">
      <alignment horizontal="right" vertical="center" wrapText="1"/>
    </xf>
    <xf numFmtId="0" fontId="35" fillId="0" borderId="0" xfId="0" applyNumberFormat="1" applyFont="1"/>
    <xf numFmtId="0" fontId="34" fillId="0" borderId="0" xfId="0" applyNumberFormat="1" applyFont="1" applyFill="1" applyBorder="1" applyAlignment="1">
      <alignment vertical="center" wrapText="1"/>
    </xf>
    <xf numFmtId="0" fontId="15" fillId="4" borderId="6" xfId="0" applyNumberFormat="1" applyFont="1" applyFill="1" applyBorder="1" applyAlignment="1">
      <alignment horizontal="center" vertical="center" wrapText="1"/>
    </xf>
    <xf numFmtId="0" fontId="30" fillId="0" borderId="0" xfId="0" applyNumberFormat="1" applyFont="1"/>
    <xf numFmtId="0" fontId="4" fillId="9" borderId="0" xfId="0" applyFont="1" applyFill="1" applyBorder="1" applyAlignment="1">
      <alignment horizontal="center" vertical="center" wrapText="1"/>
    </xf>
    <xf numFmtId="0" fontId="5" fillId="0" borderId="0" xfId="0" applyNumberFormat="1" applyFont="1"/>
    <xf numFmtId="0" fontId="33" fillId="0" borderId="0" xfId="0" applyNumberFormat="1" applyFont="1" applyFill="1"/>
    <xf numFmtId="0" fontId="31" fillId="0" borderId="0" xfId="0" applyNumberFormat="1" applyFont="1" applyFill="1" applyBorder="1" applyAlignment="1">
      <alignment vertical="center"/>
    </xf>
    <xf numFmtId="0" fontId="28" fillId="8" borderId="18" xfId="0" applyNumberFormat="1" applyFont="1" applyFill="1" applyBorder="1" applyAlignment="1">
      <alignment horizontal="center" vertical="center" wrapText="1"/>
    </xf>
    <xf numFmtId="0" fontId="4" fillId="9" borderId="6" xfId="0" applyNumberFormat="1" applyFont="1" applyFill="1" applyBorder="1" applyAlignment="1">
      <alignment horizontal="center" vertical="center" wrapText="1"/>
    </xf>
    <xf numFmtId="0" fontId="15" fillId="7" borderId="6" xfId="0" applyNumberFormat="1" applyFont="1" applyFill="1" applyBorder="1" applyAlignment="1">
      <alignment horizontal="center" vertical="center" wrapText="1"/>
    </xf>
    <xf numFmtId="0" fontId="31" fillId="0" borderId="0" xfId="0" applyNumberFormat="1" applyFont="1" applyFill="1" applyBorder="1"/>
    <xf numFmtId="0" fontId="0" fillId="0" borderId="0" xfId="0" applyNumberFormat="1" applyAlignment="1">
      <alignment horizontal="center"/>
    </xf>
    <xf numFmtId="0" fontId="28" fillId="8" borderId="19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/>
    <xf numFmtId="164" fontId="24" fillId="7" borderId="11" xfId="0" applyNumberFormat="1" applyFont="1" applyFill="1" applyBorder="1" applyAlignment="1">
      <alignment horizontal="right" vertical="center" wrapText="1" indent="2"/>
    </xf>
    <xf numFmtId="164" fontId="6" fillId="0" borderId="0" xfId="0" applyNumberFormat="1" applyFont="1" applyFill="1" applyBorder="1" applyAlignment="1">
      <alignment horizontal="left" vertical="center"/>
    </xf>
    <xf numFmtId="49" fontId="21" fillId="7" borderId="20" xfId="0" applyNumberFormat="1" applyFont="1" applyFill="1" applyBorder="1" applyAlignment="1">
      <alignment horizontal="right" vertical="center" wrapText="1"/>
    </xf>
    <xf numFmtId="165" fontId="0" fillId="0" borderId="0" xfId="0" applyNumberFormat="1"/>
    <xf numFmtId="44" fontId="0" fillId="0" borderId="0" xfId="0" applyNumberFormat="1"/>
    <xf numFmtId="165" fontId="22" fillId="2" borderId="16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/>
    <xf numFmtId="0" fontId="38" fillId="5" borderId="6" xfId="0" applyFont="1" applyFill="1" applyBorder="1" applyAlignment="1">
      <alignment horizontal="left" vertical="center"/>
    </xf>
    <xf numFmtId="0" fontId="22" fillId="2" borderId="6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Alignment="1">
      <alignment vertical="center"/>
    </xf>
    <xf numFmtId="0" fontId="39" fillId="0" borderId="0" xfId="0" applyFont="1"/>
    <xf numFmtId="10" fontId="4" fillId="5" borderId="6" xfId="3" applyNumberFormat="1" applyFont="1" applyFill="1" applyBorder="1" applyAlignment="1">
      <alignment horizontal="right" vertical="center" wrapText="1"/>
    </xf>
    <xf numFmtId="49" fontId="40" fillId="7" borderId="20" xfId="0" applyNumberFormat="1" applyFont="1" applyFill="1" applyBorder="1" applyAlignment="1">
      <alignment horizontal="right" vertical="center" wrapText="1"/>
    </xf>
    <xf numFmtId="44" fontId="21" fillId="5" borderId="7" xfId="2" applyFont="1" applyFill="1" applyBorder="1" applyAlignment="1" applyProtection="1">
      <alignment horizontal="center" vertical="center" wrapText="1"/>
    </xf>
    <xf numFmtId="49" fontId="40" fillId="7" borderId="21" xfId="0" applyNumberFormat="1" applyFont="1" applyFill="1" applyBorder="1" applyAlignment="1">
      <alignment horizontal="right" vertical="center" wrapText="1"/>
    </xf>
    <xf numFmtId="0" fontId="44" fillId="0" borderId="0" xfId="0" applyFont="1"/>
    <xf numFmtId="49" fontId="45" fillId="4" borderId="23" xfId="0" applyNumberFormat="1" applyFont="1" applyFill="1" applyBorder="1" applyAlignment="1" applyProtection="1">
      <alignment horizontal="right" vertical="center" wrapText="1"/>
      <protection locked="0"/>
    </xf>
    <xf numFmtId="49" fontId="45" fillId="7" borderId="22" xfId="0" applyNumberFormat="1" applyFont="1" applyFill="1" applyBorder="1" applyAlignment="1">
      <alignment horizontal="right" vertical="center" wrapText="1"/>
    </xf>
    <xf numFmtId="44" fontId="45" fillId="5" borderId="6" xfId="0" applyNumberFormat="1" applyFont="1" applyFill="1" applyBorder="1" applyAlignment="1" applyProtection="1">
      <alignment horizontal="right" vertical="center" wrapText="1"/>
      <protection locked="0"/>
    </xf>
    <xf numFmtId="9" fontId="21" fillId="5" borderId="6" xfId="3" applyFont="1" applyFill="1" applyBorder="1" applyAlignment="1">
      <alignment horizontal="right" vertical="center" wrapText="1"/>
    </xf>
    <xf numFmtId="9" fontId="45" fillId="5" borderId="6" xfId="3" applyFont="1" applyFill="1" applyBorder="1" applyAlignment="1" applyProtection="1">
      <alignment horizontal="right" vertical="center" wrapText="1"/>
      <protection locked="0"/>
    </xf>
    <xf numFmtId="1" fontId="45" fillId="7" borderId="20" xfId="0" applyNumberFormat="1" applyFont="1" applyFill="1" applyBorder="1" applyAlignment="1">
      <alignment horizontal="right" vertical="center" wrapText="1"/>
    </xf>
    <xf numFmtId="44" fontId="21" fillId="5" borderId="6" xfId="2" applyFont="1" applyFill="1" applyBorder="1" applyAlignment="1">
      <alignment horizontal="left" vertical="center" wrapText="1"/>
    </xf>
    <xf numFmtId="44" fontId="45" fillId="5" borderId="6" xfId="3" applyNumberFormat="1" applyFont="1" applyFill="1" applyBorder="1" applyAlignment="1" applyProtection="1">
      <alignment horizontal="right" vertical="center" wrapText="1"/>
      <protection locked="0"/>
    </xf>
    <xf numFmtId="10" fontId="21" fillId="5" borderId="6" xfId="3" applyNumberFormat="1" applyFont="1" applyFill="1" applyBorder="1" applyAlignment="1">
      <alignment horizontal="right" vertical="center" wrapText="1"/>
    </xf>
    <xf numFmtId="0" fontId="21" fillId="5" borderId="7" xfId="2" applyNumberFormat="1" applyFont="1" applyFill="1" applyBorder="1" applyAlignment="1" applyProtection="1">
      <alignment horizontal="right" vertical="center" wrapText="1"/>
    </xf>
    <xf numFmtId="0" fontId="42" fillId="4" borderId="12" xfId="0" applyFont="1" applyFill="1" applyBorder="1" applyAlignment="1">
      <alignment horizontal="center" vertical="center" wrapText="1"/>
    </xf>
    <xf numFmtId="0" fontId="43" fillId="8" borderId="28" xfId="0" applyFont="1" applyFill="1" applyBorder="1" applyAlignment="1">
      <alignment horizontal="center" vertical="center" wrapText="1"/>
    </xf>
    <xf numFmtId="0" fontId="28" fillId="8" borderId="29" xfId="0" applyFont="1" applyFill="1" applyBorder="1" applyAlignment="1">
      <alignment horizontal="center" vertical="center" wrapText="1"/>
    </xf>
    <xf numFmtId="49" fontId="21" fillId="5" borderId="7" xfId="2" applyNumberFormat="1" applyFont="1" applyFill="1" applyBorder="1" applyAlignment="1" applyProtection="1">
      <alignment horizontal="right" vertical="center" wrapText="1"/>
    </xf>
    <xf numFmtId="164" fontId="24" fillId="4" borderId="11" xfId="0" applyNumberFormat="1" applyFont="1" applyFill="1" applyBorder="1" applyAlignment="1">
      <alignment horizontal="right" vertical="center" wrapText="1" indent="2"/>
    </xf>
    <xf numFmtId="44" fontId="24" fillId="4" borderId="12" xfId="2" applyFont="1" applyFill="1" applyBorder="1" applyAlignment="1">
      <alignment horizontal="right" vertical="center" wrapText="1" indent="2"/>
    </xf>
    <xf numFmtId="44" fontId="4" fillId="3" borderId="6" xfId="2" applyFont="1" applyFill="1" applyBorder="1" applyAlignment="1">
      <alignment horizontal="center" vertical="center" wrapText="1"/>
    </xf>
    <xf numFmtId="0" fontId="47" fillId="0" borderId="0" xfId="0" applyFont="1"/>
    <xf numFmtId="49" fontId="45" fillId="4" borderId="24" xfId="0" applyNumberFormat="1" applyFont="1" applyFill="1" applyBorder="1" applyAlignment="1" applyProtection="1">
      <alignment horizontal="center" vertical="center" wrapText="1"/>
      <protection locked="0"/>
    </xf>
    <xf numFmtId="44" fontId="24" fillId="4" borderId="30" xfId="2" applyFont="1" applyFill="1" applyBorder="1" applyAlignment="1" applyProtection="1">
      <alignment horizontal="center" vertical="center" wrapText="1"/>
    </xf>
    <xf numFmtId="44" fontId="21" fillId="5" borderId="30" xfId="2" applyFont="1" applyFill="1" applyBorder="1" applyAlignment="1" applyProtection="1">
      <alignment horizontal="center" vertical="center" wrapText="1"/>
    </xf>
    <xf numFmtId="0" fontId="6" fillId="4" borderId="9" xfId="0" applyFont="1" applyFill="1" applyBorder="1" applyAlignment="1">
      <alignment horizontal="right" vertical="center" wrapText="1"/>
    </xf>
    <xf numFmtId="0" fontId="6" fillId="4" borderId="10" xfId="0" applyFont="1" applyFill="1" applyBorder="1" applyAlignment="1">
      <alignment horizontal="right" vertical="center" wrapText="1"/>
    </xf>
    <xf numFmtId="0" fontId="6" fillId="4" borderId="17" xfId="0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indent="2"/>
    </xf>
    <xf numFmtId="0" fontId="3" fillId="0" borderId="2" xfId="0" applyFont="1" applyFill="1" applyBorder="1" applyAlignment="1">
      <alignment horizontal="left" vertical="center" indent="2"/>
    </xf>
    <xf numFmtId="0" fontId="3" fillId="0" borderId="3" xfId="0" applyFont="1" applyFill="1" applyBorder="1" applyAlignment="1">
      <alignment horizontal="left"/>
    </xf>
    <xf numFmtId="0" fontId="17" fillId="2" borderId="1" xfId="0" applyNumberFormat="1" applyFont="1" applyFill="1" applyBorder="1" applyAlignment="1" applyProtection="1">
      <alignment horizontal="left" vertical="center" indent="2"/>
      <protection locked="0"/>
    </xf>
    <xf numFmtId="0" fontId="16" fillId="2" borderId="2" xfId="0" applyFont="1" applyFill="1" applyBorder="1" applyAlignment="1" applyProtection="1">
      <alignment horizontal="left" vertical="center" indent="2"/>
      <protection locked="0"/>
    </xf>
    <xf numFmtId="0" fontId="16" fillId="0" borderId="3" xfId="0" applyFont="1" applyFill="1" applyBorder="1" applyAlignment="1" applyProtection="1">
      <alignment horizontal="left"/>
      <protection locked="0"/>
    </xf>
    <xf numFmtId="0" fontId="18" fillId="2" borderId="2" xfId="0" applyFont="1" applyFill="1" applyBorder="1" applyAlignment="1" applyProtection="1">
      <alignment horizontal="left" vertical="center" indent="2"/>
      <protection locked="0"/>
    </xf>
    <xf numFmtId="0" fontId="6" fillId="4" borderId="9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41" fillId="9" borderId="1" xfId="0" applyFont="1" applyFill="1" applyBorder="1" applyAlignment="1">
      <alignment horizontal="center" vertical="center" wrapText="1"/>
    </xf>
    <xf numFmtId="0" fontId="41" fillId="9" borderId="2" xfId="0" applyFont="1" applyFill="1" applyBorder="1" applyAlignment="1">
      <alignment horizontal="center" vertical="center" wrapText="1"/>
    </xf>
    <xf numFmtId="0" fontId="41" fillId="9" borderId="3" xfId="0" applyFont="1" applyFill="1" applyBorder="1" applyAlignment="1">
      <alignment horizontal="center" vertical="center" wrapText="1"/>
    </xf>
    <xf numFmtId="0" fontId="4" fillId="3" borderId="25" xfId="0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</cellXfs>
  <cellStyles count="6">
    <cellStyle name="Milliers" xfId="1" builtinId="3"/>
    <cellStyle name="Monétaire" xfId="2" builtinId="4"/>
    <cellStyle name="Normal" xfId="0" builtinId="0"/>
    <cellStyle name="Normal 2" xfId="5" xr:uid="{55B7922D-E0C5-4AAA-9B39-09682CCFE16E}"/>
    <cellStyle name="Normal 4" xfId="4" xr:uid="{E6A080E1-C1BF-458E-8AEC-40071AF3C36F}"/>
    <cellStyle name="Pourcentage" xfId="3" builtinId="5"/>
  </cellStyles>
  <dxfs count="5">
    <dxf>
      <font>
        <color rgb="FFC00000"/>
      </font>
      <fill>
        <patternFill>
          <bgColor rgb="FFFF99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581884</xdr:colOff>
      <xdr:row>0</xdr:row>
      <xdr:rowOff>78248</xdr:rowOff>
    </xdr:from>
    <xdr:to>
      <xdr:col>3</xdr:col>
      <xdr:colOff>1491984</xdr:colOff>
      <xdr:row>1</xdr:row>
      <xdr:rowOff>80927</xdr:rowOff>
    </xdr:to>
    <xdr:grpSp>
      <xdr:nvGrpSpPr>
        <xdr:cNvPr id="6" name="Groupe 5">
          <a:extLst>
            <a:ext uri="{FF2B5EF4-FFF2-40B4-BE49-F238E27FC236}">
              <a16:creationId xmlns:a16="http://schemas.microsoft.com/office/drawing/2014/main" id="{A4FFBD1C-2799-40FA-814A-27A62BF76D2C}"/>
            </a:ext>
          </a:extLst>
        </xdr:cNvPr>
        <xdr:cNvGrpSpPr/>
      </xdr:nvGrpSpPr>
      <xdr:grpSpPr>
        <a:xfrm>
          <a:off x="10001051" y="78248"/>
          <a:ext cx="910100" cy="383679"/>
          <a:chOff x="7475162" y="78248"/>
          <a:chExt cx="910100" cy="383679"/>
        </a:xfrm>
      </xdr:grpSpPr>
      <xdr:pic>
        <xdr:nvPicPr>
          <xdr:cNvPr id="4" name="Image 3">
            <a:extLst>
              <a:ext uri="{FF2B5EF4-FFF2-40B4-BE49-F238E27FC236}">
                <a16:creationId xmlns:a16="http://schemas.microsoft.com/office/drawing/2014/main" id="{5B00CA0A-7FBF-4296-84A3-730FD1691870}"/>
              </a:ext>
            </a:extLst>
          </xdr:cNvPr>
          <xdr:cNvPicPr/>
        </xdr:nvPicPr>
        <xdr:blipFill rotWithShape="1">
          <a:blip xmlns:r="http://schemas.openxmlformats.org/officeDocument/2006/relationships" r:embed="rId1"/>
          <a:srcRect l="29056" t="51863" r="63160" b="39861"/>
          <a:stretch/>
        </xdr:blipFill>
        <xdr:spPr bwMode="auto">
          <a:xfrm>
            <a:off x="7914290" y="78248"/>
            <a:ext cx="470972" cy="33961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5" name="Image 4">
            <a:extLst>
              <a:ext uri="{FF2B5EF4-FFF2-40B4-BE49-F238E27FC236}">
                <a16:creationId xmlns:a16="http://schemas.microsoft.com/office/drawing/2014/main" id="{A62A94EA-94D7-4877-B843-0EEFE1B0BF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475162" y="88261"/>
            <a:ext cx="360934" cy="373666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</xdr:colOff>
      <xdr:row>0</xdr:row>
      <xdr:rowOff>0</xdr:rowOff>
    </xdr:from>
    <xdr:to>
      <xdr:col>11</xdr:col>
      <xdr:colOff>260974</xdr:colOff>
      <xdr:row>3</xdr:row>
      <xdr:rowOff>280553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C4ADD9D-A3C9-4D55-9369-78121911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00900" y="15240"/>
          <a:ext cx="5008234" cy="3922913"/>
        </a:xfrm>
        <a:prstGeom prst="rect">
          <a:avLst/>
        </a:prstGeom>
      </xdr:spPr>
    </xdr:pic>
    <xdr:clientData/>
  </xdr:twoCellAnchor>
  <xdr:twoCellAnchor>
    <xdr:from>
      <xdr:col>2</xdr:col>
      <xdr:colOff>123049</xdr:colOff>
      <xdr:row>3</xdr:row>
      <xdr:rowOff>218722</xdr:rowOff>
    </xdr:from>
    <xdr:to>
      <xdr:col>4</xdr:col>
      <xdr:colOff>481189</xdr:colOff>
      <xdr:row>5</xdr:row>
      <xdr:rowOff>218722</xdr:rowOff>
    </xdr:to>
    <xdr:sp macro="" textlink="">
      <xdr:nvSpPr>
        <xdr:cNvPr id="7" name="Flèche : droite 6">
          <a:extLst>
            <a:ext uri="{FF2B5EF4-FFF2-40B4-BE49-F238E27FC236}">
              <a16:creationId xmlns:a16="http://schemas.microsoft.com/office/drawing/2014/main" id="{132F343E-9FE1-49E2-BED6-1D8145D4D898}"/>
            </a:ext>
          </a:extLst>
        </xdr:cNvPr>
        <xdr:cNvSpPr/>
      </xdr:nvSpPr>
      <xdr:spPr>
        <a:xfrm>
          <a:off x="5195993" y="1368778"/>
          <a:ext cx="2002085" cy="43744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Données</a:t>
          </a:r>
          <a: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à saisir dans l'écran Plan de financement prévisionnel </a:t>
          </a:r>
          <a:b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Colonne DEPENSES</a:t>
          </a:r>
          <a:endParaRPr lang="fr-FR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746760</xdr:colOff>
      <xdr:row>1</xdr:row>
      <xdr:rowOff>158750</xdr:rowOff>
    </xdr:from>
    <xdr:to>
      <xdr:col>8</xdr:col>
      <xdr:colOff>124460</xdr:colOff>
      <xdr:row>5</xdr:row>
      <xdr:rowOff>69850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8346251C-DC7C-4954-B640-4E28B98F9437}"/>
            </a:ext>
          </a:extLst>
        </xdr:cNvPr>
        <xdr:cNvSpPr txBox="1"/>
      </xdr:nvSpPr>
      <xdr:spPr>
        <a:xfrm>
          <a:off x="7293610" y="895350"/>
          <a:ext cx="2425700" cy="787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Matériel</a:t>
          </a:r>
          <a:br>
            <a:rPr lang="fr-FR"/>
          </a:b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Matériel</a:t>
          </a:r>
          <a:r>
            <a:rPr lang="fr-FR"/>
            <a:t> </a:t>
          </a:r>
          <a:br>
            <a:rPr lang="fr-FR"/>
          </a:br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Prestations intellectuelles</a:t>
          </a:r>
          <a:r>
            <a:rPr lang="fr-FR"/>
            <a:t> </a:t>
          </a:r>
          <a:br>
            <a:rPr lang="fr-FR"/>
          </a:br>
          <a:r>
            <a:rPr lang="fr-FR"/>
            <a:t>C</a:t>
          </a: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ommunication </a:t>
          </a:r>
          <a:endParaRPr lang="fr-FR" sz="1100"/>
        </a:p>
      </xdr:txBody>
    </xdr:sp>
    <xdr:clientData/>
  </xdr:twoCellAnchor>
  <xdr:twoCellAnchor editAs="oneCell">
    <xdr:from>
      <xdr:col>5</xdr:col>
      <xdr:colOff>628145</xdr:colOff>
      <xdr:row>12</xdr:row>
      <xdr:rowOff>578444</xdr:rowOff>
    </xdr:from>
    <xdr:to>
      <xdr:col>10</xdr:col>
      <xdr:colOff>578083</xdr:colOff>
      <xdr:row>16</xdr:row>
      <xdr:rowOff>72460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74C08E07-E146-4516-B892-E7FC0A3DD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3820" y="4197944"/>
          <a:ext cx="3759938" cy="1515785"/>
        </a:xfrm>
        <a:prstGeom prst="rect">
          <a:avLst/>
        </a:prstGeom>
      </xdr:spPr>
    </xdr:pic>
    <xdr:clientData/>
  </xdr:twoCellAnchor>
  <xdr:twoCellAnchor>
    <xdr:from>
      <xdr:col>1</xdr:col>
      <xdr:colOff>2160270</xdr:colOff>
      <xdr:row>14</xdr:row>
      <xdr:rowOff>238125</xdr:rowOff>
    </xdr:from>
    <xdr:to>
      <xdr:col>5</xdr:col>
      <xdr:colOff>606425</xdr:colOff>
      <xdr:row>14</xdr:row>
      <xdr:rowOff>673100</xdr:rowOff>
    </xdr:to>
    <xdr:sp macro="" textlink="">
      <xdr:nvSpPr>
        <xdr:cNvPr id="11" name="Flèche : droite 10">
          <a:extLst>
            <a:ext uri="{FF2B5EF4-FFF2-40B4-BE49-F238E27FC236}">
              <a16:creationId xmlns:a16="http://schemas.microsoft.com/office/drawing/2014/main" id="{1F81734D-9F6E-4838-9698-EB01D673FF18}"/>
            </a:ext>
          </a:extLst>
        </xdr:cNvPr>
        <xdr:cNvSpPr/>
      </xdr:nvSpPr>
      <xdr:spPr>
        <a:xfrm>
          <a:off x="4893945" y="4829175"/>
          <a:ext cx="3018155" cy="4349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Données</a:t>
          </a:r>
          <a: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à saisir  dans Financement prévu</a:t>
          </a:r>
          <a:endParaRPr lang="fr-FR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912284</xdr:colOff>
      <xdr:row>0</xdr:row>
      <xdr:rowOff>33866</xdr:rowOff>
    </xdr:from>
    <xdr:to>
      <xdr:col>0</xdr:col>
      <xdr:colOff>1816034</xdr:colOff>
      <xdr:row>0</xdr:row>
      <xdr:rowOff>417545</xdr:rowOff>
    </xdr:to>
    <xdr:grpSp>
      <xdr:nvGrpSpPr>
        <xdr:cNvPr id="12" name="Groupe 11">
          <a:extLst>
            <a:ext uri="{FF2B5EF4-FFF2-40B4-BE49-F238E27FC236}">
              <a16:creationId xmlns:a16="http://schemas.microsoft.com/office/drawing/2014/main" id="{319B729D-12B4-4562-A0F7-E824C27EF6D0}"/>
            </a:ext>
          </a:extLst>
        </xdr:cNvPr>
        <xdr:cNvGrpSpPr/>
      </xdr:nvGrpSpPr>
      <xdr:grpSpPr>
        <a:xfrm>
          <a:off x="912284" y="33866"/>
          <a:ext cx="903750" cy="383679"/>
          <a:chOff x="7475162" y="78248"/>
          <a:chExt cx="910100" cy="383679"/>
        </a:xfrm>
      </xdr:grpSpPr>
      <xdr:pic>
        <xdr:nvPicPr>
          <xdr:cNvPr id="13" name="Image 12">
            <a:extLst>
              <a:ext uri="{FF2B5EF4-FFF2-40B4-BE49-F238E27FC236}">
                <a16:creationId xmlns:a16="http://schemas.microsoft.com/office/drawing/2014/main" id="{DA4BBE4C-4CC8-4411-A77E-BBACAB966B2F}"/>
              </a:ext>
            </a:extLst>
          </xdr:cNvPr>
          <xdr:cNvPicPr/>
        </xdr:nvPicPr>
        <xdr:blipFill rotWithShape="1">
          <a:blip xmlns:r="http://schemas.openxmlformats.org/officeDocument/2006/relationships" r:embed="rId3"/>
          <a:srcRect l="29056" t="51863" r="63160" b="39861"/>
          <a:stretch/>
        </xdr:blipFill>
        <xdr:spPr bwMode="auto">
          <a:xfrm>
            <a:off x="7914290" y="78248"/>
            <a:ext cx="470972" cy="33961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4" name="Image 13">
            <a:extLst>
              <a:ext uri="{FF2B5EF4-FFF2-40B4-BE49-F238E27FC236}">
                <a16:creationId xmlns:a16="http://schemas.microsoft.com/office/drawing/2014/main" id="{8697187D-E0F0-402A-B141-F5DB021FB5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475162" y="88261"/>
            <a:ext cx="360934" cy="373666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1008944</xdr:colOff>
      <xdr:row>0</xdr:row>
      <xdr:rowOff>28222</xdr:rowOff>
    </xdr:from>
    <xdr:to>
      <xdr:col>2</xdr:col>
      <xdr:colOff>1919044</xdr:colOff>
      <xdr:row>1</xdr:row>
      <xdr:rowOff>30901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06C3C1CF-CEDB-4D43-ABA4-17CFA74DA815}"/>
            </a:ext>
          </a:extLst>
        </xdr:cNvPr>
        <xdr:cNvGrpSpPr/>
      </xdr:nvGrpSpPr>
      <xdr:grpSpPr>
        <a:xfrm>
          <a:off x="5397500" y="28222"/>
          <a:ext cx="910100" cy="383679"/>
          <a:chOff x="7475162" y="78248"/>
          <a:chExt cx="910100" cy="383679"/>
        </a:xfrm>
      </xdr:grpSpPr>
      <xdr:pic>
        <xdr:nvPicPr>
          <xdr:cNvPr id="11" name="Image 10">
            <a:extLst>
              <a:ext uri="{FF2B5EF4-FFF2-40B4-BE49-F238E27FC236}">
                <a16:creationId xmlns:a16="http://schemas.microsoft.com/office/drawing/2014/main" id="{E2C0095C-0386-4CDB-ACE2-6EEC57498AB8}"/>
              </a:ext>
            </a:extLst>
          </xdr:cNvPr>
          <xdr:cNvPicPr/>
        </xdr:nvPicPr>
        <xdr:blipFill rotWithShape="1">
          <a:blip xmlns:r="http://schemas.openxmlformats.org/officeDocument/2006/relationships" r:embed="rId1"/>
          <a:srcRect l="29056" t="51863" r="63160" b="39861"/>
          <a:stretch/>
        </xdr:blipFill>
        <xdr:spPr bwMode="auto">
          <a:xfrm>
            <a:off x="7914290" y="78248"/>
            <a:ext cx="470972" cy="33961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2" name="Image 11">
            <a:extLst>
              <a:ext uri="{FF2B5EF4-FFF2-40B4-BE49-F238E27FC236}">
                <a16:creationId xmlns:a16="http://schemas.microsoft.com/office/drawing/2014/main" id="{5E0C64F9-213C-4366-BEF6-A0AA51A9A7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475162" y="88261"/>
            <a:ext cx="360934" cy="373666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9853F-E606-48FE-A210-18D0A5E9B4A8}">
  <sheetPr>
    <pageSetUpPr fitToPage="1"/>
  </sheetPr>
  <dimension ref="A1:I50"/>
  <sheetViews>
    <sheetView tabSelected="1" zoomScale="90" zoomScaleNormal="90" workbookViewId="0">
      <selection activeCell="D4" sqref="D4"/>
    </sheetView>
  </sheetViews>
  <sheetFormatPr baseColWidth="10" defaultRowHeight="14.5" x14ac:dyDescent="0.35"/>
  <cols>
    <col min="1" max="1" width="47.54296875" customWidth="1"/>
    <col min="2" max="2" width="43.81640625" customWidth="1"/>
    <col min="3" max="3" width="43.453125" customWidth="1"/>
    <col min="4" max="4" width="29.453125" customWidth="1"/>
    <col min="5" max="5" width="19.81640625" customWidth="1"/>
    <col min="6" max="6" width="58.81640625" customWidth="1"/>
    <col min="7" max="7" width="20.81640625" customWidth="1"/>
    <col min="8" max="8" width="19.54296875" style="60" customWidth="1"/>
    <col min="9" max="9" width="20.81640625" customWidth="1"/>
  </cols>
  <sheetData>
    <row r="1" spans="1:9" ht="30" x14ac:dyDescent="0.35">
      <c r="A1" s="1" t="s">
        <v>0</v>
      </c>
      <c r="B1" s="1"/>
      <c r="C1" s="2"/>
      <c r="D1" s="2"/>
      <c r="E1" s="2"/>
      <c r="F1" s="3"/>
      <c r="G1" s="3"/>
      <c r="H1" s="50"/>
      <c r="I1" s="4"/>
    </row>
    <row r="2" spans="1:9" ht="18" x14ac:dyDescent="0.35">
      <c r="A2" s="5" t="s">
        <v>12</v>
      </c>
      <c r="B2" s="2"/>
      <c r="C2" s="5"/>
      <c r="D2" s="6"/>
      <c r="E2" s="6"/>
      <c r="F2" s="3"/>
      <c r="G2" s="3"/>
      <c r="H2" s="50"/>
      <c r="I2" s="4"/>
    </row>
    <row r="3" spans="1:9" x14ac:dyDescent="0.35">
      <c r="A3" s="7" t="s">
        <v>56</v>
      </c>
      <c r="B3" s="7" t="s">
        <v>64</v>
      </c>
      <c r="C3" s="8"/>
      <c r="D3" s="9"/>
      <c r="E3" s="9"/>
      <c r="F3" s="10"/>
      <c r="G3" s="10"/>
      <c r="H3" s="50"/>
    </row>
    <row r="4" spans="1:9" ht="39" customHeight="1" x14ac:dyDescent="0.5">
      <c r="A4" s="11" t="s">
        <v>1</v>
      </c>
      <c r="B4" s="5"/>
      <c r="C4" s="2"/>
      <c r="D4" s="35" t="s">
        <v>27</v>
      </c>
      <c r="E4" s="5"/>
      <c r="F4" s="5"/>
      <c r="G4" s="5"/>
      <c r="H4" s="51"/>
      <c r="I4" s="4"/>
    </row>
    <row r="5" spans="1:9" ht="21" x14ac:dyDescent="0.5">
      <c r="A5" s="12"/>
      <c r="B5" s="13"/>
      <c r="C5" s="14"/>
      <c r="D5" s="13"/>
      <c r="E5" s="13"/>
      <c r="F5" s="10"/>
      <c r="G5" s="10"/>
      <c r="H5" s="51"/>
    </row>
    <row r="6" spans="1:9" ht="15.5" x14ac:dyDescent="0.35">
      <c r="A6" s="151" t="s">
        <v>2</v>
      </c>
      <c r="B6" s="152"/>
      <c r="C6" s="152"/>
      <c r="D6" s="153"/>
      <c r="E6" s="15"/>
      <c r="F6" s="10"/>
      <c r="G6" s="10"/>
      <c r="H6" s="52"/>
    </row>
    <row r="7" spans="1:9" ht="27" customHeight="1" x14ac:dyDescent="0.35">
      <c r="A7" s="17" t="s">
        <v>28</v>
      </c>
      <c r="B7" s="154"/>
      <c r="C7" s="155"/>
      <c r="D7" s="156"/>
      <c r="E7" s="15"/>
      <c r="F7" s="10"/>
      <c r="G7" s="10"/>
      <c r="H7" s="53"/>
    </row>
    <row r="8" spans="1:9" ht="15.5" x14ac:dyDescent="0.35">
      <c r="A8" s="19"/>
      <c r="B8" s="20"/>
      <c r="C8" s="21"/>
      <c r="D8" s="18"/>
      <c r="E8" s="18"/>
      <c r="F8" s="10"/>
      <c r="G8" s="10"/>
      <c r="H8" s="53"/>
    </row>
    <row r="9" spans="1:9" ht="15.5" x14ac:dyDescent="0.35">
      <c r="A9" s="151" t="s">
        <v>4</v>
      </c>
      <c r="B9" s="152"/>
      <c r="C9" s="152"/>
      <c r="D9" s="153"/>
      <c r="E9" s="15"/>
      <c r="F9" s="10"/>
      <c r="G9" s="10"/>
      <c r="H9" s="54"/>
    </row>
    <row r="10" spans="1:9" ht="27" customHeight="1" x14ac:dyDescent="0.35">
      <c r="A10" s="22" t="s">
        <v>5</v>
      </c>
      <c r="B10" s="154"/>
      <c r="C10" s="157"/>
      <c r="D10" s="156"/>
      <c r="E10" s="15"/>
      <c r="F10" s="10"/>
      <c r="G10" s="10"/>
      <c r="H10" s="50"/>
    </row>
    <row r="11" spans="1:9" x14ac:dyDescent="0.35">
      <c r="A11" s="18"/>
      <c r="B11" s="23"/>
      <c r="C11" s="18"/>
      <c r="D11" s="24"/>
      <c r="E11" s="24"/>
      <c r="F11" s="24"/>
      <c r="G11" s="9"/>
      <c r="H11" s="50"/>
    </row>
    <row r="12" spans="1:9" ht="25" x14ac:dyDescent="0.5">
      <c r="A12" s="109" t="s">
        <v>63</v>
      </c>
      <c r="B12" s="23"/>
      <c r="C12" s="18"/>
      <c r="D12" s="24"/>
      <c r="E12" s="24"/>
      <c r="F12" s="24"/>
      <c r="G12" s="24"/>
      <c r="H12" s="56"/>
    </row>
    <row r="13" spans="1:9" ht="15.5" x14ac:dyDescent="0.35">
      <c r="A13" s="26"/>
      <c r="B13" s="16"/>
      <c r="C13" s="16"/>
      <c r="D13" s="27"/>
      <c r="E13" s="27"/>
      <c r="F13" s="27"/>
      <c r="G13" s="27"/>
      <c r="H13" s="57"/>
    </row>
    <row r="14" spans="1:9" ht="62" x14ac:dyDescent="0.35">
      <c r="A14" s="28" t="s">
        <v>36</v>
      </c>
      <c r="B14" s="28" t="s">
        <v>32</v>
      </c>
      <c r="C14" s="28" t="s">
        <v>55</v>
      </c>
      <c r="D14" s="28" t="s">
        <v>8</v>
      </c>
      <c r="E14" s="48" t="s">
        <v>7</v>
      </c>
      <c r="F14" s="48" t="s">
        <v>78</v>
      </c>
      <c r="G14" s="150"/>
      <c r="H14" s="150"/>
      <c r="I14" s="44"/>
    </row>
    <row r="15" spans="1:9" ht="27" customHeight="1" x14ac:dyDescent="0.35">
      <c r="A15" s="30"/>
      <c r="B15" s="31"/>
      <c r="C15" s="31"/>
      <c r="D15" s="32"/>
      <c r="E15" s="49"/>
      <c r="F15" s="32"/>
      <c r="G15" s="45"/>
      <c r="H15" s="58"/>
      <c r="I15" s="44"/>
    </row>
    <row r="16" spans="1:9" ht="27" customHeight="1" x14ac:dyDescent="0.35">
      <c r="A16" s="30"/>
      <c r="B16" s="31"/>
      <c r="C16" s="31"/>
      <c r="D16" s="32"/>
      <c r="E16" s="49"/>
      <c r="F16" s="32"/>
      <c r="G16" s="45"/>
      <c r="H16" s="58"/>
      <c r="I16" s="44"/>
    </row>
    <row r="17" spans="1:9" ht="27" customHeight="1" x14ac:dyDescent="0.35">
      <c r="A17" s="30"/>
      <c r="B17" s="31"/>
      <c r="C17" s="31"/>
      <c r="D17" s="32"/>
      <c r="E17" s="49"/>
      <c r="F17" s="32"/>
      <c r="G17" s="45"/>
      <c r="H17" s="58"/>
      <c r="I17" s="44"/>
    </row>
    <row r="18" spans="1:9" ht="27" customHeight="1" x14ac:dyDescent="0.35">
      <c r="A18" s="30"/>
      <c r="B18" s="31"/>
      <c r="C18" s="31"/>
      <c r="D18" s="32"/>
      <c r="E18" s="49"/>
      <c r="F18" s="32"/>
      <c r="G18" s="45"/>
      <c r="H18" s="58"/>
      <c r="I18" s="44"/>
    </row>
    <row r="19" spans="1:9" ht="27" customHeight="1" x14ac:dyDescent="0.35">
      <c r="A19" s="30"/>
      <c r="B19" s="31"/>
      <c r="C19" s="31"/>
      <c r="D19" s="32"/>
      <c r="E19" s="49"/>
      <c r="F19" s="32"/>
      <c r="G19" s="45"/>
      <c r="H19" s="58"/>
      <c r="I19" s="44"/>
    </row>
    <row r="20" spans="1:9" ht="27" customHeight="1" x14ac:dyDescent="0.35">
      <c r="A20" s="30"/>
      <c r="B20" s="31"/>
      <c r="C20" s="31"/>
      <c r="D20" s="32"/>
      <c r="E20" s="49"/>
      <c r="F20" s="32"/>
      <c r="G20" s="45"/>
      <c r="H20" s="58"/>
      <c r="I20" s="44"/>
    </row>
    <row r="21" spans="1:9" ht="27" customHeight="1" x14ac:dyDescent="0.35">
      <c r="A21" s="30"/>
      <c r="B21" s="31"/>
      <c r="C21" s="31"/>
      <c r="D21" s="32"/>
      <c r="E21" s="49"/>
      <c r="F21" s="32"/>
      <c r="G21" s="45"/>
      <c r="H21" s="58"/>
      <c r="I21" s="44"/>
    </row>
    <row r="22" spans="1:9" ht="27" customHeight="1" x14ac:dyDescent="0.35">
      <c r="A22" s="30"/>
      <c r="B22" s="31"/>
      <c r="C22" s="31"/>
      <c r="D22" s="32"/>
      <c r="E22" s="49"/>
      <c r="F22" s="32"/>
      <c r="G22" s="45"/>
      <c r="H22" s="58"/>
      <c r="I22" s="44"/>
    </row>
    <row r="23" spans="1:9" ht="27" customHeight="1" x14ac:dyDescent="0.35">
      <c r="A23" s="30"/>
      <c r="B23" s="31"/>
      <c r="C23" s="31"/>
      <c r="D23" s="32"/>
      <c r="E23" s="49"/>
      <c r="F23" s="32"/>
      <c r="G23" s="45"/>
      <c r="H23" s="58"/>
      <c r="I23" s="44"/>
    </row>
    <row r="24" spans="1:9" ht="27" customHeight="1" x14ac:dyDescent="0.35">
      <c r="A24" s="30"/>
      <c r="B24" s="31"/>
      <c r="C24" s="31"/>
      <c r="D24" s="32"/>
      <c r="E24" s="49"/>
      <c r="F24" s="32"/>
      <c r="G24" s="45"/>
      <c r="H24" s="58"/>
      <c r="I24" s="44"/>
    </row>
    <row r="25" spans="1:9" ht="27" customHeight="1" x14ac:dyDescent="0.35">
      <c r="A25" s="30"/>
      <c r="B25" s="31"/>
      <c r="C25" s="31"/>
      <c r="D25" s="32"/>
      <c r="E25" s="49"/>
      <c r="F25" s="32"/>
      <c r="G25" s="45"/>
      <c r="H25" s="58"/>
      <c r="I25" s="44"/>
    </row>
    <row r="26" spans="1:9" ht="27" customHeight="1" x14ac:dyDescent="0.35">
      <c r="A26" s="30"/>
      <c r="B26" s="31"/>
      <c r="C26" s="31"/>
      <c r="D26" s="32"/>
      <c r="E26" s="49"/>
      <c r="F26" s="32"/>
      <c r="G26" s="45"/>
      <c r="H26" s="58"/>
      <c r="I26" s="44"/>
    </row>
    <row r="27" spans="1:9" ht="27" customHeight="1" x14ac:dyDescent="0.35">
      <c r="A27" s="30"/>
      <c r="B27" s="31"/>
      <c r="C27" s="31"/>
      <c r="D27" s="32"/>
      <c r="E27" s="49"/>
      <c r="F27" s="32"/>
      <c r="G27" s="45"/>
      <c r="H27" s="58"/>
      <c r="I27" s="44"/>
    </row>
    <row r="28" spans="1:9" ht="27" customHeight="1" x14ac:dyDescent="0.35">
      <c r="A28" s="30"/>
      <c r="B28" s="31"/>
      <c r="C28" s="31"/>
      <c r="D28" s="32"/>
      <c r="E28" s="49"/>
      <c r="F28" s="32"/>
      <c r="G28" s="45"/>
      <c r="H28" s="58"/>
      <c r="I28" s="44"/>
    </row>
    <row r="29" spans="1:9" ht="27" customHeight="1" x14ac:dyDescent="0.35">
      <c r="A29" s="30"/>
      <c r="B29" s="31"/>
      <c r="C29" s="31"/>
      <c r="D29" s="32"/>
      <c r="E29" s="49"/>
      <c r="F29" s="32"/>
      <c r="G29" s="45"/>
      <c r="H29" s="58"/>
      <c r="I29" s="44"/>
    </row>
    <row r="30" spans="1:9" ht="27" customHeight="1" x14ac:dyDescent="0.35">
      <c r="A30" s="30"/>
      <c r="B30" s="31"/>
      <c r="C30" s="31"/>
      <c r="D30" s="32"/>
      <c r="E30" s="49"/>
      <c r="F30" s="32"/>
      <c r="G30" s="45"/>
      <c r="H30" s="58"/>
      <c r="I30" s="44"/>
    </row>
    <row r="31" spans="1:9" ht="27" customHeight="1" x14ac:dyDescent="0.35">
      <c r="A31" s="30"/>
      <c r="B31" s="31"/>
      <c r="C31" s="31"/>
      <c r="D31" s="32"/>
      <c r="E31" s="49"/>
      <c r="F31" s="32"/>
      <c r="G31" s="45"/>
      <c r="H31" s="58"/>
      <c r="I31" s="44"/>
    </row>
    <row r="32" spans="1:9" ht="27" customHeight="1" x14ac:dyDescent="0.35">
      <c r="A32" s="30"/>
      <c r="B32" s="31"/>
      <c r="C32" s="31"/>
      <c r="D32" s="32"/>
      <c r="E32" s="49"/>
      <c r="F32" s="32"/>
      <c r="G32" s="45"/>
      <c r="H32" s="58"/>
      <c r="I32" s="44"/>
    </row>
    <row r="33" spans="1:9" ht="27" customHeight="1" x14ac:dyDescent="0.35">
      <c r="A33" s="30"/>
      <c r="B33" s="31"/>
      <c r="C33" s="31"/>
      <c r="D33" s="32"/>
      <c r="E33" s="49"/>
      <c r="F33" s="32"/>
      <c r="G33" s="45"/>
      <c r="H33" s="58"/>
      <c r="I33" s="44"/>
    </row>
    <row r="34" spans="1:9" ht="27" customHeight="1" x14ac:dyDescent="0.35">
      <c r="A34" s="30"/>
      <c r="B34" s="31"/>
      <c r="C34" s="31"/>
      <c r="D34" s="32"/>
      <c r="E34" s="49"/>
      <c r="F34" s="32"/>
      <c r="G34" s="45"/>
      <c r="H34" s="58"/>
      <c r="I34" s="44"/>
    </row>
    <row r="35" spans="1:9" ht="27" customHeight="1" x14ac:dyDescent="0.35">
      <c r="A35" s="30"/>
      <c r="B35" s="31"/>
      <c r="C35" s="31"/>
      <c r="D35" s="32"/>
      <c r="E35" s="49"/>
      <c r="F35" s="32"/>
      <c r="G35" s="45"/>
      <c r="H35" s="58"/>
      <c r="I35" s="44"/>
    </row>
    <row r="36" spans="1:9" ht="27" customHeight="1" x14ac:dyDescent="0.35">
      <c r="A36" s="30"/>
      <c r="B36" s="31"/>
      <c r="C36" s="31"/>
      <c r="D36" s="32"/>
      <c r="E36" s="49"/>
      <c r="F36" s="32"/>
      <c r="G36" s="45"/>
      <c r="H36" s="58"/>
      <c r="I36" s="44"/>
    </row>
    <row r="37" spans="1:9" ht="27" customHeight="1" x14ac:dyDescent="0.35">
      <c r="A37" s="30"/>
      <c r="B37" s="31"/>
      <c r="C37" s="31"/>
      <c r="D37" s="32"/>
      <c r="E37" s="49"/>
      <c r="F37" s="32"/>
      <c r="G37" s="45"/>
      <c r="H37" s="58"/>
      <c r="I37" s="44"/>
    </row>
    <row r="38" spans="1:9" ht="27" customHeight="1" x14ac:dyDescent="0.35">
      <c r="A38" s="30"/>
      <c r="B38" s="31"/>
      <c r="C38" s="31"/>
      <c r="D38" s="32"/>
      <c r="E38" s="49"/>
      <c r="F38" s="32"/>
      <c r="G38" s="45"/>
      <c r="H38" s="58"/>
      <c r="I38" s="44"/>
    </row>
    <row r="39" spans="1:9" ht="27" customHeight="1" x14ac:dyDescent="0.35">
      <c r="A39" s="30"/>
      <c r="B39" s="31"/>
      <c r="C39" s="31"/>
      <c r="D39" s="32"/>
      <c r="E39" s="49"/>
      <c r="F39" s="32"/>
      <c r="G39" s="45"/>
      <c r="H39" s="58"/>
      <c r="I39" s="44"/>
    </row>
    <row r="40" spans="1:9" ht="27" customHeight="1" x14ac:dyDescent="0.35">
      <c r="A40" s="30"/>
      <c r="B40" s="31"/>
      <c r="C40" s="31"/>
      <c r="D40" s="32"/>
      <c r="E40" s="49"/>
      <c r="F40" s="32"/>
      <c r="G40" s="45"/>
      <c r="H40" s="58"/>
      <c r="I40" s="44"/>
    </row>
    <row r="41" spans="1:9" ht="27" customHeight="1" x14ac:dyDescent="0.35">
      <c r="A41" s="30"/>
      <c r="B41" s="31"/>
      <c r="C41" s="31"/>
      <c r="D41" s="32"/>
      <c r="E41" s="49"/>
      <c r="F41" s="32"/>
      <c r="G41" s="45"/>
      <c r="H41" s="58"/>
      <c r="I41" s="44"/>
    </row>
    <row r="42" spans="1:9" ht="27" customHeight="1" x14ac:dyDescent="0.35">
      <c r="A42" s="30"/>
      <c r="B42" s="31"/>
      <c r="C42" s="31"/>
      <c r="D42" s="32"/>
      <c r="E42" s="49"/>
      <c r="F42" s="32"/>
      <c r="G42" s="45"/>
      <c r="H42" s="58"/>
      <c r="I42" s="44"/>
    </row>
    <row r="43" spans="1:9" ht="27" customHeight="1" x14ac:dyDescent="0.35">
      <c r="A43" s="30"/>
      <c r="B43" s="31"/>
      <c r="C43" s="31"/>
      <c r="D43" s="32"/>
      <c r="E43" s="49"/>
      <c r="F43" s="32"/>
      <c r="G43" s="45"/>
      <c r="H43" s="58"/>
      <c r="I43" s="44"/>
    </row>
    <row r="44" spans="1:9" ht="27" customHeight="1" x14ac:dyDescent="0.35">
      <c r="A44" s="30"/>
      <c r="B44" s="31"/>
      <c r="C44" s="31"/>
      <c r="D44" s="32"/>
      <c r="E44" s="49"/>
      <c r="F44" s="32"/>
      <c r="G44" s="45"/>
      <c r="H44" s="58"/>
      <c r="I44" s="44"/>
    </row>
    <row r="45" spans="1:9" ht="27" customHeight="1" x14ac:dyDescent="0.35">
      <c r="A45" s="30"/>
      <c r="B45" s="31"/>
      <c r="C45" s="31"/>
      <c r="D45" s="32"/>
      <c r="E45" s="49"/>
      <c r="F45" s="32"/>
      <c r="G45" s="45"/>
      <c r="H45" s="58"/>
      <c r="I45" s="44"/>
    </row>
    <row r="46" spans="1:9" ht="27" customHeight="1" x14ac:dyDescent="0.35">
      <c r="A46" s="30"/>
      <c r="B46" s="31"/>
      <c r="C46" s="31"/>
      <c r="D46" s="31"/>
      <c r="E46" s="47"/>
      <c r="F46" s="32"/>
      <c r="G46" s="45"/>
      <c r="H46" s="58"/>
      <c r="I46" s="44"/>
    </row>
    <row r="47" spans="1:9" ht="27" customHeight="1" x14ac:dyDescent="0.35">
      <c r="A47" s="30"/>
      <c r="B47" s="31"/>
      <c r="C47" s="31"/>
      <c r="D47" s="31"/>
      <c r="E47" s="46"/>
      <c r="F47" s="32"/>
      <c r="G47" s="45"/>
      <c r="H47" s="58"/>
      <c r="I47" s="44"/>
    </row>
    <row r="48" spans="1:9" ht="27" customHeight="1" thickBot="1" x14ac:dyDescent="0.4">
      <c r="A48" s="30"/>
      <c r="B48" s="31"/>
      <c r="C48" s="31"/>
      <c r="D48" s="31"/>
      <c r="E48" s="46"/>
      <c r="F48" s="32"/>
      <c r="G48" s="45"/>
      <c r="H48" s="58"/>
      <c r="I48" s="44"/>
    </row>
    <row r="49" spans="1:9" ht="18.5" thickBot="1" x14ac:dyDescent="0.4">
      <c r="A49" s="147" t="s">
        <v>31</v>
      </c>
      <c r="B49" s="148"/>
      <c r="C49" s="148"/>
      <c r="D49" s="149"/>
      <c r="E49" s="43">
        <f>SUM(E15:E48)</f>
        <v>0</v>
      </c>
      <c r="F49" s="61"/>
      <c r="G49" s="44"/>
      <c r="H49" s="59"/>
      <c r="I49" s="44"/>
    </row>
    <row r="50" spans="1:9" x14ac:dyDescent="0.35">
      <c r="F50" s="62"/>
    </row>
  </sheetData>
  <sheetProtection algorithmName="SHA-512" hashValue="sL+tN43qFOpvy8W2dtAN+DDx3o8fYVpk2nBkETYxbaGB9HXD2TOhUuLFZk7jIM5R5JDEBwRXt8VC8GX7cwqKjA==" saltValue="3k4QdsH5W9CIsF0WV5QQRw==" spinCount="100000" sheet="1" selectLockedCells="1"/>
  <protectedRanges>
    <protectedRange sqref="A15:F48" name="LISTE DEP"/>
  </protectedRanges>
  <mergeCells count="6">
    <mergeCell ref="A49:D49"/>
    <mergeCell ref="G14:H14"/>
    <mergeCell ref="A6:D6"/>
    <mergeCell ref="B7:D7"/>
    <mergeCell ref="A9:D9"/>
    <mergeCell ref="B10:D10"/>
  </mergeCells>
  <dataValidations count="2">
    <dataValidation type="textLength" operator="lessThanOrEqual" allowBlank="1" showInputMessage="1" showErrorMessage="1" error="Le libellé de l'opération ne doit pas dépasser 96 caractères" sqref="B10:C10" xr:uid="{810CBC40-FED9-4168-94F5-39951674413D}">
      <formula1>96</formula1>
    </dataValidation>
    <dataValidation allowBlank="1" sqref="F1:H49" xr:uid="{A7ECB258-4E5D-4B97-B028-30991FD04F09}"/>
  </dataValidation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30EA2E-3A37-458F-A6BA-BB3DCCF93D1D}">
          <x14:formula1>
            <xm:f>Référentiel!$A$2:$A$3</xm:f>
          </x14:formula1>
          <xm:sqref>A15:A48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82F0-DD25-4FA0-99DC-E83123FED535}">
  <dimension ref="A1:H18"/>
  <sheetViews>
    <sheetView zoomScale="90" zoomScaleNormal="90" workbookViewId="0">
      <selection activeCell="B8" sqref="B8"/>
    </sheetView>
  </sheetViews>
  <sheetFormatPr baseColWidth="10" defaultRowHeight="14.5" x14ac:dyDescent="0.35"/>
  <cols>
    <col min="1" max="1" width="41.54296875" customWidth="1"/>
    <col min="2" max="2" width="31" customWidth="1"/>
    <col min="4" max="4" width="12.54296875" bestFit="1" customWidth="1"/>
  </cols>
  <sheetData>
    <row r="1" spans="1:8" ht="56" x14ac:dyDescent="0.45">
      <c r="A1" s="37" t="s">
        <v>11</v>
      </c>
      <c r="B1" s="36" t="s">
        <v>6</v>
      </c>
      <c r="D1" s="35" t="s">
        <v>27</v>
      </c>
    </row>
    <row r="2" spans="1:8" ht="20.149999999999999" customHeight="1" x14ac:dyDescent="0.35">
      <c r="A2" s="38" t="s">
        <v>35</v>
      </c>
      <c r="B2" s="39">
        <f ca="1">SUM(B3:B3)</f>
        <v>0</v>
      </c>
    </row>
    <row r="3" spans="1:8" x14ac:dyDescent="0.35">
      <c r="A3" s="40" t="s">
        <v>35</v>
      </c>
      <c r="B3" s="41">
        <f ca="1">SUMIF(Dépenses!$A$15:$E$48,"Matériel",Dépenses!$E$15:$E$48)</f>
        <v>0</v>
      </c>
    </row>
    <row r="4" spans="1:8" ht="20.149999999999999" customHeight="1" x14ac:dyDescent="0.35">
      <c r="A4" s="38" t="s">
        <v>38</v>
      </c>
      <c r="B4" s="39">
        <f ca="1">SUM(B5:B5)</f>
        <v>0</v>
      </c>
    </row>
    <row r="5" spans="1:8" x14ac:dyDescent="0.35">
      <c r="A5" s="40" t="s">
        <v>57</v>
      </c>
      <c r="B5" s="41">
        <f ca="1">SUMIF(Dépenses!$A$15:$E$48,"Communication",Dépenses!$E$15:$E$48)</f>
        <v>0</v>
      </c>
    </row>
    <row r="6" spans="1:8" ht="34.5" customHeight="1" x14ac:dyDescent="0.35">
      <c r="A6" s="38" t="s">
        <v>14</v>
      </c>
      <c r="B6" s="39">
        <f ca="1">B2+B4</f>
        <v>0</v>
      </c>
    </row>
    <row r="7" spans="1:8" ht="44.5" customHeight="1" x14ac:dyDescent="0.35">
      <c r="A7" s="38" t="s">
        <v>74</v>
      </c>
      <c r="B7" s="39">
        <f ca="1">MIN(B2+B4,B14-B13)</f>
        <v>0</v>
      </c>
      <c r="C7" s="117" t="s">
        <v>75</v>
      </c>
    </row>
    <row r="8" spans="1:8" ht="37.5" x14ac:dyDescent="0.35">
      <c r="A8" s="40" t="s">
        <v>62</v>
      </c>
      <c r="B8" s="35"/>
      <c r="C8" s="117" t="s">
        <v>76</v>
      </c>
    </row>
    <row r="9" spans="1:8" x14ac:dyDescent="0.35">
      <c r="A9" s="40" t="s">
        <v>61</v>
      </c>
      <c r="B9" s="115"/>
      <c r="D9" s="113"/>
      <c r="E9" s="114"/>
      <c r="F9" s="114"/>
      <c r="G9" s="113"/>
      <c r="H9" s="114"/>
    </row>
    <row r="10" spans="1:8" ht="26.15" customHeight="1" x14ac:dyDescent="0.35">
      <c r="A10" s="40" t="s">
        <v>45</v>
      </c>
      <c r="B10" s="63">
        <v>20000</v>
      </c>
      <c r="D10" s="114"/>
    </row>
    <row r="11" spans="1:8" ht="26.15" customHeight="1" x14ac:dyDescent="0.35">
      <c r="A11" s="40" t="s">
        <v>60</v>
      </c>
      <c r="B11" s="64">
        <v>0.3</v>
      </c>
      <c r="D11" s="119"/>
    </row>
    <row r="12" spans="1:8" ht="37.5" x14ac:dyDescent="0.35">
      <c r="A12" s="40" t="s">
        <v>72</v>
      </c>
      <c r="B12" s="118"/>
      <c r="D12" s="113"/>
    </row>
    <row r="13" spans="1:8" ht="50" x14ac:dyDescent="0.35">
      <c r="A13" s="40" t="s">
        <v>73</v>
      </c>
      <c r="B13" s="49"/>
      <c r="D13" s="113"/>
    </row>
    <row r="14" spans="1:8" ht="26.15" customHeight="1" x14ac:dyDescent="0.35">
      <c r="A14" s="40" t="s">
        <v>59</v>
      </c>
      <c r="B14" s="63">
        <v>300000</v>
      </c>
      <c r="C14" s="120"/>
    </row>
    <row r="15" spans="1:8" ht="68.150000000000006" customHeight="1" x14ac:dyDescent="0.35">
      <c r="A15" s="38" t="s">
        <v>15</v>
      </c>
      <c r="B15" s="39" t="str">
        <f ca="1">IF(B7&lt;B10,"Le seuil de l'assiette éligible n'est pas atteint, pas d'aide possible",IF(B12&gt;2,"ERREUR - il n'est pas permis de déposer plus de 3 dossiers pour cette programmation PSN 23-27",IF(B7*B11&lt;(200000-B9),B7*B11,200000-B9)))</f>
        <v>Le seuil de l'assiette éligible n'est pas atteint, pas d'aide possible</v>
      </c>
      <c r="C15" s="116"/>
    </row>
    <row r="16" spans="1:8" x14ac:dyDescent="0.35">
      <c r="A16" s="40" t="s">
        <v>54</v>
      </c>
      <c r="B16" s="63">
        <f ca="1">IF(ISERROR(0.4*B15),0,0.4*B15)</f>
        <v>0</v>
      </c>
      <c r="C16" s="116"/>
    </row>
    <row r="17" spans="1:8" x14ac:dyDescent="0.35">
      <c r="A17" s="40" t="s">
        <v>53</v>
      </c>
      <c r="B17" s="63">
        <f ca="1">IF(ISERROR(0.6*B15),0,0.6*B15)</f>
        <v>0</v>
      </c>
      <c r="C17" s="116"/>
      <c r="H17" s="114"/>
    </row>
    <row r="18" spans="1:8" x14ac:dyDescent="0.35">
      <c r="A18" s="40" t="s">
        <v>65</v>
      </c>
      <c r="B18" s="121">
        <f ca="1">IF(ISERROR(B15/B6),0,B15/B6)</f>
        <v>0</v>
      </c>
      <c r="C18" s="117" t="s">
        <v>66</v>
      </c>
    </row>
  </sheetData>
  <sheetProtection algorithmName="SHA-512" hashValue="GZ/bMo7lWfIRLf5O8UmtZSCnpT7J+xGSyjQloG7wboyIznVCN8ZK50/i5JKhsN4nu3hpJ0hWEIlBuUER4Wmh9w==" saltValue="moEARFysvI1HHqq5cZGCLA==" spinCount="100000" sheet="1" selectLockedCells="1"/>
  <protectedRanges>
    <protectedRange sqref="B8:B9 B12:B13" name="PF"/>
  </protectedRange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8EE71E2-5907-4FDC-BC10-D24CEC7F5A64}">
          <x14:formula1>
            <xm:f>Référentiel!$B$2:$B$3</xm:f>
          </x14:formula1>
          <xm:sqref>B8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D6EED-854E-4FE1-9D92-680A07E1C9EE}">
  <sheetPr>
    <pageSetUpPr fitToPage="1"/>
  </sheetPr>
  <dimension ref="A1:M57"/>
  <sheetViews>
    <sheetView zoomScale="90" zoomScaleNormal="90" workbookViewId="0">
      <pane xSplit="1" topLeftCell="B1" activePane="topRight" state="frozen"/>
      <selection activeCell="A6" sqref="A6"/>
      <selection pane="topRight" activeCell="J18" sqref="J18"/>
    </sheetView>
  </sheetViews>
  <sheetFormatPr baseColWidth="10" defaultRowHeight="14.5" x14ac:dyDescent="0.35"/>
  <cols>
    <col min="1" max="1" width="31.453125" customWidth="1"/>
    <col min="2" max="2" width="31.453125" style="77" customWidth="1"/>
    <col min="3" max="3" width="27.453125" style="77" customWidth="1"/>
    <col min="4" max="4" width="23.81640625" style="77" customWidth="1"/>
    <col min="5" max="5" width="19.81640625" style="77" customWidth="1"/>
    <col min="6" max="6" width="5.54296875" style="77" customWidth="1"/>
    <col min="7" max="7" width="26.81640625" style="77" customWidth="1"/>
    <col min="8" max="8" width="13.81640625" customWidth="1"/>
    <col min="9" max="9" width="29.1796875" style="101" customWidth="1"/>
    <col min="10" max="11" width="18.453125" customWidth="1"/>
    <col min="12" max="12" width="34.54296875" style="107" customWidth="1"/>
    <col min="13" max="13" width="17.81640625" customWidth="1"/>
    <col min="14" max="14" width="38.54296875" customWidth="1"/>
  </cols>
  <sheetData>
    <row r="1" spans="1:12" ht="30" x14ac:dyDescent="0.35">
      <c r="A1" s="1" t="s">
        <v>0</v>
      </c>
      <c r="B1" s="71"/>
      <c r="C1" s="72"/>
      <c r="D1" s="72"/>
      <c r="E1" s="72"/>
      <c r="F1" s="90"/>
      <c r="G1" s="90"/>
      <c r="H1" s="3"/>
      <c r="I1" s="100"/>
    </row>
    <row r="2" spans="1:12" ht="18" x14ac:dyDescent="0.35">
      <c r="A2" s="5" t="s">
        <v>12</v>
      </c>
      <c r="B2" s="72"/>
      <c r="C2" s="74"/>
      <c r="D2" s="86"/>
      <c r="E2" s="86"/>
      <c r="F2" s="90"/>
      <c r="G2" s="90"/>
      <c r="H2" s="3"/>
      <c r="I2" s="100"/>
    </row>
    <row r="3" spans="1:12" x14ac:dyDescent="0.35">
      <c r="A3" s="7" t="str">
        <f>Dépenses!A3</f>
        <v>Version 0.1 du 1er janvier 2023</v>
      </c>
      <c r="B3" s="73"/>
      <c r="C3" s="73"/>
      <c r="D3" s="87"/>
      <c r="E3" s="87"/>
      <c r="F3" s="81"/>
      <c r="G3" s="81"/>
      <c r="H3" s="10"/>
      <c r="I3" s="77"/>
    </row>
    <row r="4" spans="1:12" ht="25" x14ac:dyDescent="0.5">
      <c r="A4" s="11" t="s">
        <v>1</v>
      </c>
      <c r="B4" s="74"/>
      <c r="C4" s="72"/>
      <c r="D4" s="74"/>
      <c r="E4" s="74"/>
      <c r="F4" s="74"/>
      <c r="G4" s="74"/>
      <c r="H4" s="111"/>
      <c r="I4" s="100"/>
    </row>
    <row r="5" spans="1:12" ht="21" x14ac:dyDescent="0.5">
      <c r="A5" s="12"/>
      <c r="B5" s="75"/>
      <c r="C5" s="82"/>
      <c r="D5" s="75"/>
      <c r="E5" s="75"/>
      <c r="F5" s="81"/>
      <c r="G5" s="81"/>
      <c r="H5" s="10"/>
      <c r="I5" s="77"/>
    </row>
    <row r="6" spans="1:12" ht="15.5" x14ac:dyDescent="0.35">
      <c r="A6" s="151" t="s">
        <v>2</v>
      </c>
      <c r="B6" s="152"/>
      <c r="C6" s="152"/>
      <c r="D6" s="153"/>
      <c r="E6" s="91"/>
      <c r="F6" s="81"/>
      <c r="G6" s="81"/>
      <c r="H6" s="10"/>
      <c r="I6" s="77"/>
    </row>
    <row r="7" spans="1:12" ht="27" customHeight="1" x14ac:dyDescent="0.35">
      <c r="A7" s="29" t="s">
        <v>3</v>
      </c>
      <c r="B7" s="164">
        <f>Dépenses!B7</f>
        <v>0</v>
      </c>
      <c r="C7" s="165"/>
      <c r="D7" s="166"/>
      <c r="E7" s="91"/>
      <c r="F7" s="81"/>
      <c r="G7" s="81"/>
      <c r="H7" s="10"/>
      <c r="I7" s="77"/>
    </row>
    <row r="8" spans="1:12" ht="15.5" x14ac:dyDescent="0.35">
      <c r="A8" s="19"/>
      <c r="B8" s="20"/>
      <c r="C8" s="83"/>
      <c r="D8" s="84"/>
      <c r="E8" s="84"/>
      <c r="F8" s="81"/>
      <c r="G8" s="81"/>
      <c r="H8" s="10"/>
      <c r="I8" s="77"/>
    </row>
    <row r="9" spans="1:12" ht="15.5" x14ac:dyDescent="0.35">
      <c r="A9" s="151" t="s">
        <v>4</v>
      </c>
      <c r="B9" s="152"/>
      <c r="C9" s="152"/>
      <c r="D9" s="153"/>
      <c r="E9" s="91"/>
      <c r="F9" s="81"/>
      <c r="G9" s="81"/>
      <c r="H9" s="10"/>
      <c r="I9" s="77"/>
    </row>
    <row r="10" spans="1:12" ht="26.5" customHeight="1" x14ac:dyDescent="0.35">
      <c r="A10" s="29" t="s">
        <v>5</v>
      </c>
      <c r="B10" s="164">
        <f>Dépenses!B10</f>
        <v>0</v>
      </c>
      <c r="C10" s="165"/>
      <c r="D10" s="166"/>
      <c r="E10" s="91"/>
      <c r="F10" s="81"/>
      <c r="G10" s="81"/>
      <c r="H10" s="10"/>
      <c r="I10" s="77"/>
    </row>
    <row r="11" spans="1:12" x14ac:dyDescent="0.35">
      <c r="A11" s="34"/>
      <c r="B11" s="78"/>
      <c r="C11" s="78"/>
      <c r="D11" s="78"/>
      <c r="E11" s="78"/>
      <c r="F11" s="92"/>
      <c r="G11" s="92"/>
      <c r="H11" s="10"/>
    </row>
    <row r="12" spans="1:12" ht="50.15" customHeight="1" x14ac:dyDescent="0.4">
      <c r="A12" s="25" t="s">
        <v>30</v>
      </c>
      <c r="B12" s="76"/>
      <c r="C12" s="84"/>
      <c r="D12" s="88"/>
      <c r="E12" s="88"/>
      <c r="F12" s="88"/>
      <c r="G12" s="161" t="s">
        <v>71</v>
      </c>
      <c r="H12" s="162"/>
      <c r="I12" s="162"/>
      <c r="J12" s="162"/>
      <c r="K12" s="162"/>
      <c r="L12" s="163"/>
    </row>
    <row r="13" spans="1:12" ht="15.5" x14ac:dyDescent="0.35">
      <c r="A13" s="26"/>
      <c r="B13" s="79"/>
      <c r="C13" s="79"/>
      <c r="D13" s="89"/>
      <c r="E13" s="89"/>
      <c r="F13" s="89"/>
      <c r="G13" s="89"/>
      <c r="H13" s="27"/>
      <c r="I13" s="102"/>
    </row>
    <row r="14" spans="1:12" ht="93" x14ac:dyDescent="0.35">
      <c r="A14" s="93" t="s">
        <v>34</v>
      </c>
      <c r="B14" s="93" t="s">
        <v>13</v>
      </c>
      <c r="C14" s="93" t="s">
        <v>33</v>
      </c>
      <c r="D14" s="93" t="s">
        <v>8</v>
      </c>
      <c r="E14" s="93" t="s">
        <v>7</v>
      </c>
      <c r="G14" s="67" t="s">
        <v>47</v>
      </c>
      <c r="H14" s="67" t="s">
        <v>16</v>
      </c>
      <c r="I14" s="67" t="s">
        <v>18</v>
      </c>
      <c r="J14" s="108" t="s">
        <v>24</v>
      </c>
      <c r="K14" s="103" t="s">
        <v>17</v>
      </c>
      <c r="L14" s="108" t="s">
        <v>24</v>
      </c>
    </row>
    <row r="15" spans="1:12" ht="27" customHeight="1" x14ac:dyDescent="0.35">
      <c r="A15" s="29">
        <f>Dépenses!A15</f>
        <v>0</v>
      </c>
      <c r="B15" s="29">
        <f>Dépenses!B15</f>
        <v>0</v>
      </c>
      <c r="C15" s="29">
        <f>Dépenses!C15</f>
        <v>0</v>
      </c>
      <c r="D15" s="29">
        <f>Dépenses!D15</f>
        <v>0</v>
      </c>
      <c r="E15" s="142">
        <f>Dépenses!E15</f>
        <v>0</v>
      </c>
      <c r="G15" s="112">
        <f t="shared" ref="G15:G17" si="0">A15</f>
        <v>0</v>
      </c>
      <c r="H15" s="70">
        <f>E15</f>
        <v>0</v>
      </c>
      <c r="I15" s="65"/>
      <c r="J15" s="65"/>
      <c r="K15" s="70">
        <f t="shared" ref="K15:K18" si="1">H15</f>
        <v>0</v>
      </c>
      <c r="L15" s="65"/>
    </row>
    <row r="16" spans="1:12" ht="27" customHeight="1" x14ac:dyDescent="0.35">
      <c r="A16" s="29">
        <f>Dépenses!A16</f>
        <v>0</v>
      </c>
      <c r="B16" s="29">
        <f>Dépenses!B16</f>
        <v>0</v>
      </c>
      <c r="C16" s="29">
        <f>Dépenses!C16</f>
        <v>0</v>
      </c>
      <c r="D16" s="29">
        <f>Dépenses!D16</f>
        <v>0</v>
      </c>
      <c r="E16" s="142">
        <f>Dépenses!E16</f>
        <v>0</v>
      </c>
      <c r="G16" s="112">
        <f t="shared" si="0"/>
        <v>0</v>
      </c>
      <c r="H16" s="70">
        <f>E16</f>
        <v>0</v>
      </c>
      <c r="I16" s="65"/>
      <c r="J16" s="65"/>
      <c r="K16" s="70">
        <f t="shared" si="1"/>
        <v>0</v>
      </c>
      <c r="L16" s="65"/>
    </row>
    <row r="17" spans="1:13" ht="27" customHeight="1" x14ac:dyDescent="0.35">
      <c r="A17" s="29">
        <f>Dépenses!A17</f>
        <v>0</v>
      </c>
      <c r="B17" s="29">
        <f>Dépenses!B17</f>
        <v>0</v>
      </c>
      <c r="C17" s="29">
        <f>Dépenses!C17</f>
        <v>0</v>
      </c>
      <c r="D17" s="29">
        <f>Dépenses!D17</f>
        <v>0</v>
      </c>
      <c r="E17" s="142">
        <f>Dépenses!E17</f>
        <v>0</v>
      </c>
      <c r="G17" s="112">
        <f t="shared" si="0"/>
        <v>0</v>
      </c>
      <c r="H17" s="70">
        <f>E17</f>
        <v>0</v>
      </c>
      <c r="I17" s="65"/>
      <c r="J17" s="65"/>
      <c r="K17" s="70">
        <f t="shared" si="1"/>
        <v>0</v>
      </c>
      <c r="L17" s="65"/>
    </row>
    <row r="18" spans="1:13" ht="27" customHeight="1" x14ac:dyDescent="0.35">
      <c r="A18" s="29">
        <f>Dépenses!A18</f>
        <v>0</v>
      </c>
      <c r="B18" s="29">
        <f>Dépenses!B18</f>
        <v>0</v>
      </c>
      <c r="C18" s="29">
        <f>Dépenses!C18</f>
        <v>0</v>
      </c>
      <c r="D18" s="29">
        <f>Dépenses!D18</f>
        <v>0</v>
      </c>
      <c r="E18" s="142">
        <f>Dépenses!E18</f>
        <v>0</v>
      </c>
      <c r="G18" s="112">
        <f t="shared" ref="G18:G48" si="2">A18</f>
        <v>0</v>
      </c>
      <c r="H18" s="70">
        <f t="shared" ref="H18:H48" si="3">$E18</f>
        <v>0</v>
      </c>
      <c r="I18" s="65"/>
      <c r="J18" s="65"/>
      <c r="K18" s="70">
        <f t="shared" si="1"/>
        <v>0</v>
      </c>
      <c r="L18" s="65"/>
    </row>
    <row r="19" spans="1:13" ht="27" customHeight="1" x14ac:dyDescent="0.35">
      <c r="A19" s="29">
        <f>Dépenses!A19</f>
        <v>0</v>
      </c>
      <c r="B19" s="29">
        <f>Dépenses!B19</f>
        <v>0</v>
      </c>
      <c r="C19" s="29">
        <f>Dépenses!C19</f>
        <v>0</v>
      </c>
      <c r="D19" s="29">
        <f>Dépenses!D19</f>
        <v>0</v>
      </c>
      <c r="E19" s="142">
        <f>Dépenses!E19</f>
        <v>0</v>
      </c>
      <c r="G19" s="112">
        <f t="shared" si="2"/>
        <v>0</v>
      </c>
      <c r="H19" s="70">
        <f t="shared" si="3"/>
        <v>0</v>
      </c>
      <c r="I19" s="65"/>
      <c r="J19" s="65"/>
      <c r="K19" s="70">
        <f t="shared" ref="K19:K48" si="4">H19</f>
        <v>0</v>
      </c>
      <c r="L19" s="65"/>
    </row>
    <row r="20" spans="1:13" ht="27" customHeight="1" x14ac:dyDescent="0.35">
      <c r="A20" s="29">
        <f>Dépenses!A20</f>
        <v>0</v>
      </c>
      <c r="B20" s="29">
        <f>Dépenses!B20</f>
        <v>0</v>
      </c>
      <c r="C20" s="29">
        <f>Dépenses!C20</f>
        <v>0</v>
      </c>
      <c r="D20" s="29">
        <f>Dépenses!D20</f>
        <v>0</v>
      </c>
      <c r="E20" s="142">
        <f>Dépenses!E20</f>
        <v>0</v>
      </c>
      <c r="G20" s="112">
        <f t="shared" si="2"/>
        <v>0</v>
      </c>
      <c r="H20" s="70">
        <f t="shared" si="3"/>
        <v>0</v>
      </c>
      <c r="I20" s="65"/>
      <c r="J20" s="65"/>
      <c r="K20" s="70">
        <f t="shared" si="4"/>
        <v>0</v>
      </c>
      <c r="L20" s="65"/>
    </row>
    <row r="21" spans="1:13" ht="27" customHeight="1" x14ac:dyDescent="0.35">
      <c r="A21" s="29">
        <f>Dépenses!A21</f>
        <v>0</v>
      </c>
      <c r="B21" s="29">
        <f>Dépenses!B21</f>
        <v>0</v>
      </c>
      <c r="C21" s="29">
        <f>Dépenses!C21</f>
        <v>0</v>
      </c>
      <c r="D21" s="29">
        <f>Dépenses!D21</f>
        <v>0</v>
      </c>
      <c r="E21" s="142">
        <f>Dépenses!E21</f>
        <v>0</v>
      </c>
      <c r="G21" s="112">
        <f t="shared" si="2"/>
        <v>0</v>
      </c>
      <c r="H21" s="70">
        <f t="shared" si="3"/>
        <v>0</v>
      </c>
      <c r="I21" s="65"/>
      <c r="J21" s="65"/>
      <c r="K21" s="70">
        <f t="shared" si="4"/>
        <v>0</v>
      </c>
      <c r="L21" s="65"/>
    </row>
    <row r="22" spans="1:13" ht="27" customHeight="1" x14ac:dyDescent="0.35">
      <c r="A22" s="29">
        <f>Dépenses!A22</f>
        <v>0</v>
      </c>
      <c r="B22" s="29">
        <f>Dépenses!B22</f>
        <v>0</v>
      </c>
      <c r="C22" s="29">
        <f>Dépenses!C22</f>
        <v>0</v>
      </c>
      <c r="D22" s="29">
        <f>Dépenses!D22</f>
        <v>0</v>
      </c>
      <c r="E22" s="142">
        <f>Dépenses!E22</f>
        <v>0</v>
      </c>
      <c r="G22" s="112">
        <f t="shared" si="2"/>
        <v>0</v>
      </c>
      <c r="H22" s="70">
        <f t="shared" si="3"/>
        <v>0</v>
      </c>
      <c r="I22" s="65"/>
      <c r="J22" s="65"/>
      <c r="K22" s="70">
        <f t="shared" si="4"/>
        <v>0</v>
      </c>
      <c r="L22" s="65"/>
    </row>
    <row r="23" spans="1:13" ht="27" customHeight="1" x14ac:dyDescent="0.35">
      <c r="A23" s="29">
        <f>Dépenses!A23</f>
        <v>0</v>
      </c>
      <c r="B23" s="29">
        <f>Dépenses!B23</f>
        <v>0</v>
      </c>
      <c r="C23" s="29">
        <f>Dépenses!C23</f>
        <v>0</v>
      </c>
      <c r="D23" s="29">
        <f>Dépenses!D23</f>
        <v>0</v>
      </c>
      <c r="E23" s="142">
        <f>Dépenses!E23</f>
        <v>0</v>
      </c>
      <c r="G23" s="112">
        <f t="shared" si="2"/>
        <v>0</v>
      </c>
      <c r="H23" s="70"/>
      <c r="I23" s="65"/>
      <c r="J23" s="65"/>
      <c r="K23" s="70">
        <f t="shared" si="4"/>
        <v>0</v>
      </c>
      <c r="L23" s="65"/>
    </row>
    <row r="24" spans="1:13" ht="27" customHeight="1" x14ac:dyDescent="0.35">
      <c r="A24" s="29">
        <f>Dépenses!A24</f>
        <v>0</v>
      </c>
      <c r="B24" s="29">
        <f>Dépenses!B24</f>
        <v>0</v>
      </c>
      <c r="C24" s="29">
        <f>Dépenses!C24</f>
        <v>0</v>
      </c>
      <c r="D24" s="29">
        <f>Dépenses!D24</f>
        <v>0</v>
      </c>
      <c r="E24" s="142">
        <f>Dépenses!E24</f>
        <v>0</v>
      </c>
      <c r="G24" s="112">
        <f t="shared" si="2"/>
        <v>0</v>
      </c>
      <c r="H24" s="70">
        <f t="shared" si="3"/>
        <v>0</v>
      </c>
      <c r="I24" s="65"/>
      <c r="J24" s="65"/>
      <c r="K24" s="70">
        <f t="shared" si="4"/>
        <v>0</v>
      </c>
      <c r="L24" s="65"/>
      <c r="M24" s="55">
        <f>SUM(K15:K24)</f>
        <v>0</v>
      </c>
    </row>
    <row r="25" spans="1:13" ht="27" customHeight="1" x14ac:dyDescent="0.35">
      <c r="A25" s="29">
        <f>Dépenses!A25</f>
        <v>0</v>
      </c>
      <c r="B25" s="29">
        <f>Dépenses!B25</f>
        <v>0</v>
      </c>
      <c r="C25" s="29">
        <f>Dépenses!C25</f>
        <v>0</v>
      </c>
      <c r="D25" s="29">
        <f>Dépenses!D25</f>
        <v>0</v>
      </c>
      <c r="E25" s="142">
        <f>Dépenses!E25</f>
        <v>0</v>
      </c>
      <c r="G25" s="112">
        <f t="shared" si="2"/>
        <v>0</v>
      </c>
      <c r="H25" s="70">
        <f t="shared" si="3"/>
        <v>0</v>
      </c>
      <c r="I25" s="65"/>
      <c r="J25" s="65"/>
      <c r="K25" s="70">
        <f t="shared" si="4"/>
        <v>0</v>
      </c>
      <c r="L25" s="65"/>
    </row>
    <row r="26" spans="1:13" ht="27" customHeight="1" x14ac:dyDescent="0.35">
      <c r="A26" s="29">
        <f>Dépenses!A26</f>
        <v>0</v>
      </c>
      <c r="B26" s="29">
        <f>Dépenses!B26</f>
        <v>0</v>
      </c>
      <c r="C26" s="29">
        <f>Dépenses!C26</f>
        <v>0</v>
      </c>
      <c r="D26" s="29">
        <f>Dépenses!D26</f>
        <v>0</v>
      </c>
      <c r="E26" s="142">
        <f>Dépenses!E26</f>
        <v>0</v>
      </c>
      <c r="G26" s="112">
        <f t="shared" si="2"/>
        <v>0</v>
      </c>
      <c r="H26" s="70">
        <f t="shared" si="3"/>
        <v>0</v>
      </c>
      <c r="I26" s="65"/>
      <c r="J26" s="65"/>
      <c r="K26" s="70">
        <f t="shared" si="4"/>
        <v>0</v>
      </c>
      <c r="L26" s="65"/>
    </row>
    <row r="27" spans="1:13" ht="27" customHeight="1" x14ac:dyDescent="0.35">
      <c r="A27" s="29">
        <f>Dépenses!A27</f>
        <v>0</v>
      </c>
      <c r="B27" s="29">
        <f>Dépenses!B27</f>
        <v>0</v>
      </c>
      <c r="C27" s="29">
        <f>Dépenses!C27</f>
        <v>0</v>
      </c>
      <c r="D27" s="29">
        <f>Dépenses!D27</f>
        <v>0</v>
      </c>
      <c r="E27" s="142">
        <f>Dépenses!E27</f>
        <v>0</v>
      </c>
      <c r="G27" s="112">
        <f t="shared" si="2"/>
        <v>0</v>
      </c>
      <c r="H27" s="70">
        <f t="shared" si="3"/>
        <v>0</v>
      </c>
      <c r="I27" s="65"/>
      <c r="J27" s="65"/>
      <c r="K27" s="70">
        <f t="shared" si="4"/>
        <v>0</v>
      </c>
      <c r="L27" s="65"/>
    </row>
    <row r="28" spans="1:13" ht="27" customHeight="1" x14ac:dyDescent="0.35">
      <c r="A28" s="29">
        <f>Dépenses!A28</f>
        <v>0</v>
      </c>
      <c r="B28" s="29">
        <f>Dépenses!B28</f>
        <v>0</v>
      </c>
      <c r="C28" s="29">
        <f>Dépenses!C28</f>
        <v>0</v>
      </c>
      <c r="D28" s="29">
        <f>Dépenses!D28</f>
        <v>0</v>
      </c>
      <c r="E28" s="142">
        <f>Dépenses!E28</f>
        <v>0</v>
      </c>
      <c r="G28" s="112">
        <f t="shared" si="2"/>
        <v>0</v>
      </c>
      <c r="H28" s="70">
        <f t="shared" si="3"/>
        <v>0</v>
      </c>
      <c r="I28" s="65"/>
      <c r="J28" s="65"/>
      <c r="K28" s="70">
        <f t="shared" si="4"/>
        <v>0</v>
      </c>
      <c r="L28" s="65"/>
    </row>
    <row r="29" spans="1:13" ht="27" customHeight="1" x14ac:dyDescent="0.35">
      <c r="A29" s="29">
        <f>Dépenses!A29</f>
        <v>0</v>
      </c>
      <c r="B29" s="29">
        <f>Dépenses!B29</f>
        <v>0</v>
      </c>
      <c r="C29" s="29">
        <f>Dépenses!C29</f>
        <v>0</v>
      </c>
      <c r="D29" s="29">
        <f>Dépenses!D29</f>
        <v>0</v>
      </c>
      <c r="E29" s="142">
        <f>Dépenses!E29</f>
        <v>0</v>
      </c>
      <c r="G29" s="112">
        <f t="shared" si="2"/>
        <v>0</v>
      </c>
      <c r="H29" s="70">
        <f t="shared" si="3"/>
        <v>0</v>
      </c>
      <c r="I29" s="65"/>
      <c r="J29" s="65"/>
      <c r="K29" s="70">
        <f t="shared" si="4"/>
        <v>0</v>
      </c>
      <c r="L29" s="65"/>
    </row>
    <row r="30" spans="1:13" ht="27" customHeight="1" x14ac:dyDescent="0.35">
      <c r="A30" s="29">
        <f>Dépenses!A30</f>
        <v>0</v>
      </c>
      <c r="B30" s="29">
        <f>Dépenses!B30</f>
        <v>0</v>
      </c>
      <c r="C30" s="29">
        <f>Dépenses!C30</f>
        <v>0</v>
      </c>
      <c r="D30" s="29">
        <f>Dépenses!D30</f>
        <v>0</v>
      </c>
      <c r="E30" s="142">
        <f>Dépenses!E30</f>
        <v>0</v>
      </c>
      <c r="G30" s="112">
        <f t="shared" si="2"/>
        <v>0</v>
      </c>
      <c r="H30" s="70">
        <f t="shared" si="3"/>
        <v>0</v>
      </c>
      <c r="I30" s="65"/>
      <c r="J30" s="65"/>
      <c r="K30" s="70">
        <f t="shared" si="4"/>
        <v>0</v>
      </c>
      <c r="L30" s="65"/>
    </row>
    <row r="31" spans="1:13" ht="27" customHeight="1" x14ac:dyDescent="0.35">
      <c r="A31" s="29">
        <f>Dépenses!A31</f>
        <v>0</v>
      </c>
      <c r="B31" s="29">
        <f>Dépenses!B31</f>
        <v>0</v>
      </c>
      <c r="C31" s="29">
        <f>Dépenses!C31</f>
        <v>0</v>
      </c>
      <c r="D31" s="29">
        <f>Dépenses!D31</f>
        <v>0</v>
      </c>
      <c r="E31" s="142">
        <f>Dépenses!E31</f>
        <v>0</v>
      </c>
      <c r="G31" s="112">
        <f t="shared" si="2"/>
        <v>0</v>
      </c>
      <c r="H31" s="70">
        <f t="shared" si="3"/>
        <v>0</v>
      </c>
      <c r="I31" s="65"/>
      <c r="J31" s="65"/>
      <c r="K31" s="70">
        <f t="shared" si="4"/>
        <v>0</v>
      </c>
      <c r="L31" s="65"/>
    </row>
    <row r="32" spans="1:13" ht="27" customHeight="1" x14ac:dyDescent="0.35">
      <c r="A32" s="29">
        <f>Dépenses!A32</f>
        <v>0</v>
      </c>
      <c r="B32" s="29">
        <f>Dépenses!B32</f>
        <v>0</v>
      </c>
      <c r="C32" s="29">
        <f>Dépenses!C32</f>
        <v>0</v>
      </c>
      <c r="D32" s="29">
        <f>Dépenses!D32</f>
        <v>0</v>
      </c>
      <c r="E32" s="142">
        <f>Dépenses!E32</f>
        <v>0</v>
      </c>
      <c r="G32" s="112">
        <f t="shared" si="2"/>
        <v>0</v>
      </c>
      <c r="H32" s="70">
        <f t="shared" si="3"/>
        <v>0</v>
      </c>
      <c r="I32" s="65"/>
      <c r="J32" s="65"/>
      <c r="K32" s="70">
        <f t="shared" si="4"/>
        <v>0</v>
      </c>
      <c r="L32" s="65"/>
    </row>
    <row r="33" spans="1:13" ht="27" customHeight="1" x14ac:dyDescent="0.35">
      <c r="A33" s="29">
        <f>Dépenses!A33</f>
        <v>0</v>
      </c>
      <c r="B33" s="29">
        <f>Dépenses!B33</f>
        <v>0</v>
      </c>
      <c r="C33" s="29">
        <f>Dépenses!C33</f>
        <v>0</v>
      </c>
      <c r="D33" s="29">
        <f>Dépenses!D33</f>
        <v>0</v>
      </c>
      <c r="E33" s="142">
        <f>Dépenses!E33</f>
        <v>0</v>
      </c>
      <c r="G33" s="112">
        <f t="shared" si="2"/>
        <v>0</v>
      </c>
      <c r="H33" s="70">
        <f t="shared" si="3"/>
        <v>0</v>
      </c>
      <c r="I33" s="65"/>
      <c r="J33" s="65"/>
      <c r="K33" s="70">
        <f t="shared" si="4"/>
        <v>0</v>
      </c>
      <c r="L33" s="65"/>
    </row>
    <row r="34" spans="1:13" ht="27" customHeight="1" x14ac:dyDescent="0.35">
      <c r="A34" s="29">
        <f>Dépenses!A34</f>
        <v>0</v>
      </c>
      <c r="B34" s="29">
        <f>Dépenses!B34</f>
        <v>0</v>
      </c>
      <c r="C34" s="29">
        <f>Dépenses!C34</f>
        <v>0</v>
      </c>
      <c r="D34" s="29">
        <f>Dépenses!D34</f>
        <v>0</v>
      </c>
      <c r="E34" s="142">
        <f>Dépenses!E34</f>
        <v>0</v>
      </c>
      <c r="G34" s="112">
        <f t="shared" si="2"/>
        <v>0</v>
      </c>
      <c r="H34" s="70">
        <f t="shared" si="3"/>
        <v>0</v>
      </c>
      <c r="I34" s="65"/>
      <c r="J34" s="65"/>
      <c r="K34" s="70">
        <f t="shared" si="4"/>
        <v>0</v>
      </c>
      <c r="L34" s="65"/>
      <c r="M34" s="55">
        <f>SUM(K25:K34)</f>
        <v>0</v>
      </c>
    </row>
    <row r="35" spans="1:13" ht="27" customHeight="1" x14ac:dyDescent="0.35">
      <c r="A35" s="29">
        <f>Dépenses!A35</f>
        <v>0</v>
      </c>
      <c r="B35" s="29">
        <f>Dépenses!B35</f>
        <v>0</v>
      </c>
      <c r="C35" s="29">
        <f>Dépenses!C35</f>
        <v>0</v>
      </c>
      <c r="D35" s="29">
        <f>Dépenses!D35</f>
        <v>0</v>
      </c>
      <c r="E35" s="142">
        <f>Dépenses!E35</f>
        <v>0</v>
      </c>
      <c r="G35" s="112">
        <f t="shared" si="2"/>
        <v>0</v>
      </c>
      <c r="H35" s="70">
        <f t="shared" si="3"/>
        <v>0</v>
      </c>
      <c r="I35" s="65"/>
      <c r="J35" s="65"/>
      <c r="K35" s="70">
        <f t="shared" si="4"/>
        <v>0</v>
      </c>
      <c r="L35" s="65"/>
    </row>
    <row r="36" spans="1:13" ht="27" customHeight="1" x14ac:dyDescent="0.35">
      <c r="A36" s="29">
        <f>Dépenses!A36</f>
        <v>0</v>
      </c>
      <c r="B36" s="29">
        <f>Dépenses!B36</f>
        <v>0</v>
      </c>
      <c r="C36" s="29">
        <f>Dépenses!C36</f>
        <v>0</v>
      </c>
      <c r="D36" s="29">
        <f>Dépenses!D36</f>
        <v>0</v>
      </c>
      <c r="E36" s="142">
        <f>Dépenses!E36</f>
        <v>0</v>
      </c>
      <c r="G36" s="112">
        <f t="shared" si="2"/>
        <v>0</v>
      </c>
      <c r="H36" s="70">
        <f t="shared" si="3"/>
        <v>0</v>
      </c>
      <c r="I36" s="65"/>
      <c r="J36" s="65"/>
      <c r="K36" s="70">
        <f t="shared" si="4"/>
        <v>0</v>
      </c>
      <c r="L36" s="65"/>
    </row>
    <row r="37" spans="1:13" x14ac:dyDescent="0.35">
      <c r="A37" s="29">
        <f>Dépenses!A37</f>
        <v>0</v>
      </c>
      <c r="B37" s="29">
        <f>Dépenses!B37</f>
        <v>0</v>
      </c>
      <c r="C37" s="29">
        <f>Dépenses!C37</f>
        <v>0</v>
      </c>
      <c r="D37" s="29">
        <f>Dépenses!D37</f>
        <v>0</v>
      </c>
      <c r="E37" s="142">
        <f>Dépenses!E37</f>
        <v>0</v>
      </c>
      <c r="G37" s="112">
        <f t="shared" si="2"/>
        <v>0</v>
      </c>
      <c r="H37" s="70">
        <f t="shared" si="3"/>
        <v>0</v>
      </c>
      <c r="I37" s="65"/>
      <c r="J37" s="65"/>
      <c r="K37" s="70">
        <f t="shared" si="4"/>
        <v>0</v>
      </c>
      <c r="L37" s="65"/>
    </row>
    <row r="38" spans="1:13" ht="27" customHeight="1" x14ac:dyDescent="0.35">
      <c r="A38" s="29">
        <f>Dépenses!A38</f>
        <v>0</v>
      </c>
      <c r="B38" s="29">
        <f>Dépenses!B38</f>
        <v>0</v>
      </c>
      <c r="C38" s="29">
        <f>Dépenses!C38</f>
        <v>0</v>
      </c>
      <c r="D38" s="29">
        <f>Dépenses!D38</f>
        <v>0</v>
      </c>
      <c r="E38" s="142">
        <f>Dépenses!E38</f>
        <v>0</v>
      </c>
      <c r="G38" s="112">
        <f t="shared" si="2"/>
        <v>0</v>
      </c>
      <c r="H38" s="70">
        <f t="shared" si="3"/>
        <v>0</v>
      </c>
      <c r="I38" s="65"/>
      <c r="J38" s="65"/>
      <c r="K38" s="70">
        <f t="shared" si="4"/>
        <v>0</v>
      </c>
      <c r="L38" s="65"/>
    </row>
    <row r="39" spans="1:13" ht="27" customHeight="1" x14ac:dyDescent="0.35">
      <c r="A39" s="29">
        <f>Dépenses!A39</f>
        <v>0</v>
      </c>
      <c r="B39" s="29">
        <f>Dépenses!B39</f>
        <v>0</v>
      </c>
      <c r="C39" s="29">
        <f>Dépenses!C39</f>
        <v>0</v>
      </c>
      <c r="D39" s="29">
        <f>Dépenses!D39</f>
        <v>0</v>
      </c>
      <c r="E39" s="142">
        <f>Dépenses!E39</f>
        <v>0</v>
      </c>
      <c r="G39" s="112">
        <f t="shared" si="2"/>
        <v>0</v>
      </c>
      <c r="H39" s="70">
        <f t="shared" si="3"/>
        <v>0</v>
      </c>
      <c r="I39" s="65"/>
      <c r="J39" s="65"/>
      <c r="K39" s="70">
        <f t="shared" si="4"/>
        <v>0</v>
      </c>
      <c r="L39" s="65"/>
    </row>
    <row r="40" spans="1:13" ht="27" customHeight="1" x14ac:dyDescent="0.35">
      <c r="A40" s="29">
        <f>Dépenses!A40</f>
        <v>0</v>
      </c>
      <c r="B40" s="29">
        <f>Dépenses!B40</f>
        <v>0</v>
      </c>
      <c r="C40" s="29">
        <f>Dépenses!C40</f>
        <v>0</v>
      </c>
      <c r="D40" s="29">
        <f>Dépenses!D40</f>
        <v>0</v>
      </c>
      <c r="E40" s="142">
        <f>Dépenses!E40</f>
        <v>0</v>
      </c>
      <c r="G40" s="112">
        <f t="shared" si="2"/>
        <v>0</v>
      </c>
      <c r="H40" s="70">
        <f t="shared" si="3"/>
        <v>0</v>
      </c>
      <c r="I40" s="65"/>
      <c r="J40" s="65"/>
      <c r="K40" s="70">
        <f t="shared" si="4"/>
        <v>0</v>
      </c>
      <c r="L40" s="65"/>
    </row>
    <row r="41" spans="1:13" ht="27" customHeight="1" x14ac:dyDescent="0.35">
      <c r="A41" s="29">
        <f>Dépenses!A41</f>
        <v>0</v>
      </c>
      <c r="B41" s="29">
        <f>Dépenses!B41</f>
        <v>0</v>
      </c>
      <c r="C41" s="29">
        <f>Dépenses!C41</f>
        <v>0</v>
      </c>
      <c r="D41" s="29">
        <f>Dépenses!D41</f>
        <v>0</v>
      </c>
      <c r="E41" s="142">
        <f>Dépenses!E41</f>
        <v>0</v>
      </c>
      <c r="G41" s="112">
        <f t="shared" si="2"/>
        <v>0</v>
      </c>
      <c r="H41" s="70">
        <f t="shared" si="3"/>
        <v>0</v>
      </c>
      <c r="I41" s="65"/>
      <c r="J41" s="65"/>
      <c r="K41" s="70">
        <f t="shared" si="4"/>
        <v>0</v>
      </c>
      <c r="L41" s="65"/>
    </row>
    <row r="42" spans="1:13" ht="27" customHeight="1" x14ac:dyDescent="0.35">
      <c r="A42" s="29">
        <f>Dépenses!A42</f>
        <v>0</v>
      </c>
      <c r="B42" s="29">
        <f>Dépenses!B42</f>
        <v>0</v>
      </c>
      <c r="C42" s="29">
        <f>Dépenses!C42</f>
        <v>0</v>
      </c>
      <c r="D42" s="29">
        <f>Dépenses!D42</f>
        <v>0</v>
      </c>
      <c r="E42" s="142">
        <f>Dépenses!E42</f>
        <v>0</v>
      </c>
      <c r="G42" s="112">
        <f t="shared" si="2"/>
        <v>0</v>
      </c>
      <c r="H42" s="70">
        <f t="shared" si="3"/>
        <v>0</v>
      </c>
      <c r="I42" s="65"/>
      <c r="J42" s="65"/>
      <c r="K42" s="70">
        <f t="shared" si="4"/>
        <v>0</v>
      </c>
      <c r="L42" s="65"/>
    </row>
    <row r="43" spans="1:13" ht="27" customHeight="1" x14ac:dyDescent="0.35">
      <c r="A43" s="29">
        <f>Dépenses!A43</f>
        <v>0</v>
      </c>
      <c r="B43" s="29">
        <f>Dépenses!B43</f>
        <v>0</v>
      </c>
      <c r="C43" s="29">
        <f>Dépenses!C43</f>
        <v>0</v>
      </c>
      <c r="D43" s="29">
        <f>Dépenses!D43</f>
        <v>0</v>
      </c>
      <c r="E43" s="142">
        <f>Dépenses!E43</f>
        <v>0</v>
      </c>
      <c r="G43" s="112">
        <f t="shared" si="2"/>
        <v>0</v>
      </c>
      <c r="H43" s="70">
        <f t="shared" si="3"/>
        <v>0</v>
      </c>
      <c r="I43" s="65"/>
      <c r="J43" s="65"/>
      <c r="K43" s="70">
        <f t="shared" si="4"/>
        <v>0</v>
      </c>
      <c r="L43" s="65"/>
    </row>
    <row r="44" spans="1:13" ht="27" customHeight="1" x14ac:dyDescent="0.35">
      <c r="A44" s="29">
        <f>Dépenses!A44</f>
        <v>0</v>
      </c>
      <c r="B44" s="29">
        <f>Dépenses!B44</f>
        <v>0</v>
      </c>
      <c r="C44" s="29">
        <f>Dépenses!C44</f>
        <v>0</v>
      </c>
      <c r="D44" s="29">
        <f>Dépenses!D44</f>
        <v>0</v>
      </c>
      <c r="E44" s="142">
        <f>Dépenses!E44</f>
        <v>0</v>
      </c>
      <c r="G44" s="112">
        <f t="shared" si="2"/>
        <v>0</v>
      </c>
      <c r="H44" s="70">
        <f t="shared" si="3"/>
        <v>0</v>
      </c>
      <c r="I44" s="65"/>
      <c r="J44" s="65"/>
      <c r="K44" s="70">
        <f t="shared" si="4"/>
        <v>0</v>
      </c>
      <c r="L44" s="65"/>
    </row>
    <row r="45" spans="1:13" ht="27" customHeight="1" x14ac:dyDescent="0.35">
      <c r="A45" s="29">
        <f>Dépenses!A45</f>
        <v>0</v>
      </c>
      <c r="B45" s="29">
        <f>Dépenses!B45</f>
        <v>0</v>
      </c>
      <c r="C45" s="29">
        <f>Dépenses!C45</f>
        <v>0</v>
      </c>
      <c r="D45" s="29">
        <f>Dépenses!D45</f>
        <v>0</v>
      </c>
      <c r="E45" s="142">
        <f>Dépenses!E45</f>
        <v>0</v>
      </c>
      <c r="G45" s="112">
        <f t="shared" si="2"/>
        <v>0</v>
      </c>
      <c r="H45" s="70">
        <f t="shared" si="3"/>
        <v>0</v>
      </c>
      <c r="I45" s="65"/>
      <c r="J45" s="65"/>
      <c r="K45" s="70">
        <f t="shared" si="4"/>
        <v>0</v>
      </c>
      <c r="L45" s="65"/>
      <c r="M45" s="55">
        <f>SUM(K35:K45)</f>
        <v>0</v>
      </c>
    </row>
    <row r="46" spans="1:13" ht="27" customHeight="1" x14ac:dyDescent="0.35">
      <c r="A46" s="29">
        <f>Dépenses!A46</f>
        <v>0</v>
      </c>
      <c r="B46" s="29">
        <f>Dépenses!B46</f>
        <v>0</v>
      </c>
      <c r="C46" s="29">
        <f>Dépenses!C46</f>
        <v>0</v>
      </c>
      <c r="D46" s="29">
        <f>Dépenses!D46</f>
        <v>0</v>
      </c>
      <c r="E46" s="142">
        <f>Dépenses!E46</f>
        <v>0</v>
      </c>
      <c r="G46" s="112">
        <f t="shared" si="2"/>
        <v>0</v>
      </c>
      <c r="H46" s="70">
        <f t="shared" si="3"/>
        <v>0</v>
      </c>
      <c r="I46" s="65"/>
      <c r="J46" s="65"/>
      <c r="K46" s="70">
        <f t="shared" si="4"/>
        <v>0</v>
      </c>
      <c r="L46" s="65"/>
    </row>
    <row r="47" spans="1:13" ht="27" customHeight="1" x14ac:dyDescent="0.35">
      <c r="A47" s="29">
        <f>Dépenses!A47</f>
        <v>0</v>
      </c>
      <c r="B47" s="29">
        <f>Dépenses!B47</f>
        <v>0</v>
      </c>
      <c r="C47" s="29">
        <f>Dépenses!C47</f>
        <v>0</v>
      </c>
      <c r="D47" s="29">
        <f>Dépenses!D47</f>
        <v>0</v>
      </c>
      <c r="E47" s="142">
        <f>Dépenses!E47</f>
        <v>0</v>
      </c>
      <c r="G47" s="112">
        <f t="shared" si="2"/>
        <v>0</v>
      </c>
      <c r="H47" s="70">
        <f t="shared" si="3"/>
        <v>0</v>
      </c>
      <c r="I47" s="65"/>
      <c r="J47" s="65"/>
      <c r="K47" s="70">
        <f t="shared" si="4"/>
        <v>0</v>
      </c>
      <c r="L47" s="65"/>
    </row>
    <row r="48" spans="1:13" ht="27" customHeight="1" x14ac:dyDescent="0.35">
      <c r="A48" s="29">
        <f>Dépenses!A48</f>
        <v>0</v>
      </c>
      <c r="B48" s="29">
        <f>Dépenses!B48</f>
        <v>0</v>
      </c>
      <c r="C48" s="29">
        <f>Dépenses!C48</f>
        <v>0</v>
      </c>
      <c r="D48" s="29">
        <f>Dépenses!D48</f>
        <v>0</v>
      </c>
      <c r="E48" s="142">
        <f>Dépenses!E48</f>
        <v>0</v>
      </c>
      <c r="G48" s="112">
        <f t="shared" si="2"/>
        <v>0</v>
      </c>
      <c r="H48" s="70">
        <f t="shared" si="3"/>
        <v>0</v>
      </c>
      <c r="I48" s="65"/>
      <c r="J48" s="65"/>
      <c r="K48" s="70">
        <f t="shared" si="4"/>
        <v>0</v>
      </c>
      <c r="L48" s="65"/>
    </row>
    <row r="49" spans="1:12" x14ac:dyDescent="0.35">
      <c r="A49" s="33"/>
      <c r="B49" s="80"/>
      <c r="C49" s="80"/>
      <c r="D49" s="78"/>
      <c r="E49" s="141">
        <f>SUM(E15:E48)</f>
        <v>0</v>
      </c>
      <c r="F49" s="94"/>
      <c r="G49" s="94"/>
      <c r="H49" s="66">
        <f>SUM(H15:H48)</f>
        <v>0</v>
      </c>
      <c r="I49" s="65"/>
      <c r="J49" s="65"/>
      <c r="K49" s="66">
        <f>SUM(K15:K48)</f>
        <v>0</v>
      </c>
      <c r="L49" s="65"/>
    </row>
    <row r="50" spans="1:12" x14ac:dyDescent="0.35">
      <c r="F50" s="95"/>
      <c r="G50" s="95"/>
      <c r="H50" s="69"/>
      <c r="I50" s="104"/>
      <c r="J50" s="69"/>
      <c r="K50" s="99"/>
    </row>
    <row r="51" spans="1:12" x14ac:dyDescent="0.35">
      <c r="A51" s="34"/>
      <c r="B51" s="78"/>
      <c r="C51" s="85"/>
      <c r="D51" s="81"/>
      <c r="E51" s="81"/>
      <c r="F51" s="96"/>
      <c r="G51" s="96"/>
    </row>
    <row r="52" spans="1:12" ht="16" thickBot="1" x14ac:dyDescent="0.4">
      <c r="A52" s="10"/>
      <c r="B52" s="81"/>
      <c r="C52" s="81"/>
      <c r="D52" s="81"/>
      <c r="E52" s="97" t="s">
        <v>9</v>
      </c>
      <c r="F52" s="95"/>
      <c r="G52" s="95"/>
      <c r="H52" s="10"/>
      <c r="I52" s="105" t="s">
        <v>9</v>
      </c>
    </row>
    <row r="53" spans="1:12" ht="41.5" customHeight="1" thickBot="1" x14ac:dyDescent="0.4">
      <c r="A53" s="158" t="s">
        <v>10</v>
      </c>
      <c r="B53" s="159"/>
      <c r="C53" s="159"/>
      <c r="D53" s="160"/>
      <c r="E53" s="140">
        <f>E49</f>
        <v>0</v>
      </c>
      <c r="F53" s="95"/>
      <c r="G53" s="95"/>
      <c r="H53" s="68" t="s">
        <v>26</v>
      </c>
      <c r="I53" s="110">
        <f>K49</f>
        <v>0</v>
      </c>
      <c r="J53" s="143" t="str">
        <f>IF(H49&lt;K49,"ERREUR Mt total éligible inférieur au Mt total éligible raisonnable","")</f>
        <v/>
      </c>
    </row>
    <row r="54" spans="1:12" ht="15.5" x14ac:dyDescent="0.35">
      <c r="F54" s="98"/>
      <c r="G54" s="98"/>
      <c r="I54" s="106"/>
      <c r="J54" s="143" t="str">
        <f>IF(E49&lt;H49,"ERREUR Mt total éligible supérieur au Mt total présenté","")</f>
        <v/>
      </c>
    </row>
    <row r="55" spans="1:12" x14ac:dyDescent="0.35">
      <c r="F55" s="98"/>
      <c r="G55" s="98"/>
      <c r="H55" s="77"/>
      <c r="I55" s="77"/>
    </row>
    <row r="56" spans="1:12" x14ac:dyDescent="0.35">
      <c r="F56" s="98"/>
      <c r="G56" s="98"/>
      <c r="H56" s="77"/>
      <c r="I56" s="77"/>
    </row>
    <row r="57" spans="1:12" x14ac:dyDescent="0.35">
      <c r="H57" s="77"/>
      <c r="I57" s="77"/>
    </row>
  </sheetData>
  <sheetProtection selectLockedCells="1"/>
  <protectedRanges>
    <protectedRange sqref="G15:L48" name="Liste DP instruite"/>
  </protectedRanges>
  <mergeCells count="6">
    <mergeCell ref="A53:D53"/>
    <mergeCell ref="G12:L12"/>
    <mergeCell ref="A6:D6"/>
    <mergeCell ref="B7:D7"/>
    <mergeCell ref="A9:D9"/>
    <mergeCell ref="B10:D10"/>
  </mergeCells>
  <conditionalFormatting sqref="K19:K48">
    <cfRule type="cellIs" dxfId="4" priority="9" operator="notEqual">
      <formula>$H19</formula>
    </cfRule>
  </conditionalFormatting>
  <conditionalFormatting sqref="H15:H48">
    <cfRule type="cellIs" dxfId="3" priority="5" operator="notEqual">
      <formula>$E15</formula>
    </cfRule>
  </conditionalFormatting>
  <conditionalFormatting sqref="G15:G48">
    <cfRule type="cellIs" dxfId="2" priority="2" operator="notEqual">
      <formula>$A15</formula>
    </cfRule>
  </conditionalFormatting>
  <conditionalFormatting sqref="K15:K18">
    <cfRule type="cellIs" dxfId="1" priority="1" operator="notEqual">
      <formula>$H15</formula>
    </cfRule>
  </conditionalFormatting>
  <dataValidations count="3">
    <dataValidation allowBlank="1" sqref="F1:H10 F49:G49 M34 M45 M24 H50:I50 H11 L14:L33 L35:L44 L46:L49 G13:I13 H14:H49 F12:F13 K14:K49" xr:uid="{E236803A-DC58-4EC0-A57C-2006721E17C8}"/>
    <dataValidation type="textLength" operator="lessThanOrEqual" allowBlank="1" showInputMessage="1" showErrorMessage="1" error="Le libellé de l'opération ne doit pas dépasser 96 caractères" sqref="B10" xr:uid="{6E0B1ABC-EF3D-42F0-B3C2-870E39619EF9}">
      <formula1>96</formula1>
    </dataValidation>
    <dataValidation type="list" allowBlank="1" showInputMessage="1" showErrorMessage="1" sqref="L15:L49 I49" xr:uid="{9C62846B-4F66-4C3B-94C3-39B15CD3E86A}">
      <formula1>$A$21:$A$26</formula1>
    </dataValidation>
  </dataValidations>
  <pageMargins left="0.7" right="0.7" top="0.75" bottom="0.75" header="0.3" footer="0.3"/>
  <pageSetup paperSize="9" scale="4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28DF32E-EC23-4E2B-8165-E667AD1E542D}">
          <x14:formula1>
            <xm:f>Référentiel!$A$21:$A$26</xm:f>
          </x14:formula1>
          <xm:sqref>J50:K50</xm:sqref>
        </x14:dataValidation>
        <x14:dataValidation type="list" allowBlank="1" showInputMessage="1" showErrorMessage="1" xr:uid="{2F3642E5-7AF1-475C-A3E0-60295AC67392}">
          <x14:formula1>
            <xm:f>Référentiel!$A$21:$A$29</xm:f>
          </x14:formula1>
          <xm:sqref>I15:I48</xm:sqref>
        </x14:dataValidation>
        <x14:dataValidation type="list" allowBlank="1" showInputMessage="1" showErrorMessage="1" xr:uid="{B6DEFFA1-F98B-4F57-804E-A24EA1EF9AC5}">
          <x14:formula1>
            <xm:f>Référentiel!$A$2:$A$13</xm:f>
          </x14:formula1>
          <xm:sqref>G15:G48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F5262-693F-4B95-955C-6B026BF0BA7D}">
  <sheetPr>
    <pageSetUpPr fitToPage="1"/>
  </sheetPr>
  <dimension ref="A1:H19"/>
  <sheetViews>
    <sheetView zoomScale="90" zoomScaleNormal="90" workbookViewId="0">
      <selection activeCell="D9" sqref="D9"/>
    </sheetView>
  </sheetViews>
  <sheetFormatPr baseColWidth="10" defaultRowHeight="14.5" x14ac:dyDescent="0.35"/>
  <cols>
    <col min="1" max="1" width="39.1796875" customWidth="1"/>
    <col min="2" max="2" width="31" style="125" customWidth="1"/>
    <col min="3" max="3" width="28.453125" style="125" customWidth="1"/>
    <col min="4" max="4" width="57.54296875" customWidth="1"/>
    <col min="5" max="5" width="11.81640625" bestFit="1" customWidth="1"/>
  </cols>
  <sheetData>
    <row r="1" spans="1:8" ht="48" customHeight="1" x14ac:dyDescent="0.35">
      <c r="B1" s="161" t="s">
        <v>70</v>
      </c>
      <c r="C1" s="162"/>
      <c r="D1" s="163"/>
    </row>
    <row r="2" spans="1:8" ht="53.5" customHeight="1" x14ac:dyDescent="0.45">
      <c r="A2" s="37" t="s">
        <v>11</v>
      </c>
      <c r="B2" s="136" t="s">
        <v>68</v>
      </c>
      <c r="C2" s="137" t="s">
        <v>69</v>
      </c>
      <c r="D2" s="138" t="s">
        <v>46</v>
      </c>
    </row>
    <row r="3" spans="1:8" ht="20.149999999999999" customHeight="1" x14ac:dyDescent="0.35">
      <c r="A3" s="38" t="s">
        <v>35</v>
      </c>
      <c r="B3" s="145">
        <f ca="1">SUM(B4:B4)</f>
        <v>0</v>
      </c>
      <c r="C3" s="126"/>
      <c r="D3" s="124"/>
    </row>
    <row r="4" spans="1:8" x14ac:dyDescent="0.35">
      <c r="A4" s="40" t="s">
        <v>35</v>
      </c>
      <c r="B4" s="146">
        <f ca="1">SUMIF('Instruction Dépense'!$G$15:$K$48,"Matériel",'Instruction Dépense'!$K$15:$K$48)</f>
        <v>0</v>
      </c>
      <c r="C4" s="144"/>
      <c r="D4" s="124"/>
    </row>
    <row r="5" spans="1:8" ht="20.149999999999999" customHeight="1" x14ac:dyDescent="0.35">
      <c r="A5" s="38" t="s">
        <v>38</v>
      </c>
      <c r="B5" s="145">
        <f ca="1">SUM(B6:B6)</f>
        <v>0</v>
      </c>
      <c r="C5" s="144"/>
      <c r="D5" s="124"/>
    </row>
    <row r="6" spans="1:8" x14ac:dyDescent="0.35">
      <c r="A6" s="40" t="s">
        <v>57</v>
      </c>
      <c r="B6" s="146">
        <f ca="1">SUMIF('Instruction Dépense'!$G$15:$K$48,"Communication",'Instruction Dépense'!$K$15:$K$48)</f>
        <v>0</v>
      </c>
      <c r="C6" s="144"/>
      <c r="D6" s="124"/>
    </row>
    <row r="7" spans="1:8" ht="15.5" x14ac:dyDescent="0.35">
      <c r="A7" s="38" t="s">
        <v>67</v>
      </c>
      <c r="B7" s="145">
        <f ca="1">B3+B5</f>
        <v>0</v>
      </c>
      <c r="C7" s="144"/>
      <c r="D7" s="124"/>
    </row>
    <row r="8" spans="1:8" ht="31" x14ac:dyDescent="0.35">
      <c r="A8" s="38" t="s">
        <v>77</v>
      </c>
      <c r="B8" s="145">
        <f ca="1">(MIN(B3+B5,B15-B14))</f>
        <v>0</v>
      </c>
      <c r="C8" s="145">
        <f ca="1">(MIN(B3+B5,C15-C14))</f>
        <v>0</v>
      </c>
      <c r="D8" s="124"/>
    </row>
    <row r="9" spans="1:8" ht="37.5" x14ac:dyDescent="0.35">
      <c r="A9" s="40" t="s">
        <v>62</v>
      </c>
      <c r="B9" s="139">
        <f>'Synthèse à copier dans l''outil'!B8</f>
        <v>0</v>
      </c>
      <c r="C9" s="127">
        <f t="shared" ref="C9:C15" si="0">B9</f>
        <v>0</v>
      </c>
      <c r="D9" s="122"/>
    </row>
    <row r="10" spans="1:8" x14ac:dyDescent="0.35">
      <c r="A10" s="40" t="s">
        <v>61</v>
      </c>
      <c r="B10" s="123">
        <f>'Synthèse à copier dans l''outil'!B9</f>
        <v>0</v>
      </c>
      <c r="C10" s="127">
        <f t="shared" si="0"/>
        <v>0</v>
      </c>
      <c r="D10" s="122"/>
      <c r="E10" s="114"/>
      <c r="F10" s="114"/>
      <c r="G10" s="113"/>
      <c r="H10" s="114"/>
    </row>
    <row r="11" spans="1:8" ht="26.15" customHeight="1" x14ac:dyDescent="0.35">
      <c r="A11" s="40" t="s">
        <v>45</v>
      </c>
      <c r="B11" s="123">
        <v>20000</v>
      </c>
      <c r="C11" s="128">
        <f t="shared" si="0"/>
        <v>20000</v>
      </c>
      <c r="D11" s="122"/>
    </row>
    <row r="12" spans="1:8" ht="26.15" customHeight="1" x14ac:dyDescent="0.35">
      <c r="A12" s="40" t="s">
        <v>60</v>
      </c>
      <c r="B12" s="129">
        <v>0.3</v>
      </c>
      <c r="C12" s="130">
        <f t="shared" si="0"/>
        <v>0.3</v>
      </c>
      <c r="D12" s="122"/>
    </row>
    <row r="13" spans="1:8" ht="37.5" x14ac:dyDescent="0.35">
      <c r="A13" s="40" t="s">
        <v>58</v>
      </c>
      <c r="B13" s="135">
        <f>'Synthèse à copier dans l''outil'!B12</f>
        <v>0</v>
      </c>
      <c r="C13" s="131">
        <v>0</v>
      </c>
      <c r="D13" s="122"/>
      <c r="E13" s="114"/>
    </row>
    <row r="14" spans="1:8" ht="50" x14ac:dyDescent="0.35">
      <c r="A14" s="40" t="s">
        <v>73</v>
      </c>
      <c r="B14" s="123">
        <f>'Synthèse à copier dans l''outil'!B13</f>
        <v>0</v>
      </c>
      <c r="C14" s="127">
        <f t="shared" si="0"/>
        <v>0</v>
      </c>
      <c r="D14" s="122"/>
    </row>
    <row r="15" spans="1:8" ht="26.15" customHeight="1" x14ac:dyDescent="0.35">
      <c r="A15" s="40" t="s">
        <v>59</v>
      </c>
      <c r="B15" s="132">
        <v>300000</v>
      </c>
      <c r="C15" s="133">
        <f t="shared" si="0"/>
        <v>300000</v>
      </c>
      <c r="D15" s="122"/>
    </row>
    <row r="16" spans="1:8" ht="68.150000000000006" customHeight="1" x14ac:dyDescent="0.35">
      <c r="A16" s="38" t="s">
        <v>15</v>
      </c>
      <c r="B16" s="39" t="str">
        <f ca="1">IF(B8&lt;B11,"Le seuil de l'assiette éligible n'est pas atteint, pas d'aide possible",IF(B8*B12&lt;(200000-B10), B8*B12, 200000-B10))</f>
        <v>Le seuil de l'assiette éligible n'est pas atteint, pas d'aide possible</v>
      </c>
      <c r="C16" s="39" t="str">
        <f ca="1">IF(C8&lt;B11,"Le seuil de l'assiette éligible n'est pas atteint, pas d'aide possible",IF(C13&gt;2,"ERREUR - il n'est pas permis de déposer plus de 3 dossiers pour cette programmation PSN 23-27",IF(C8*B12&lt;(200000-C10),C8*B12,200000-C10)))</f>
        <v>Le seuil de l'assiette éligible n'est pas atteint, pas d'aide possible</v>
      </c>
      <c r="D16" s="122"/>
    </row>
    <row r="17" spans="1:8" x14ac:dyDescent="0.35">
      <c r="A17" s="40" t="s">
        <v>54</v>
      </c>
      <c r="B17" s="132" t="str">
        <f ca="1">IF(ISERROR(0.4*B16),"",0.4*B16)</f>
        <v/>
      </c>
      <c r="C17" s="132" t="str">
        <f ca="1">IF(ISERROR(0.4*C16),"",0.4*C16)</f>
        <v/>
      </c>
      <c r="D17" s="122"/>
    </row>
    <row r="18" spans="1:8" x14ac:dyDescent="0.35">
      <c r="A18" s="40" t="s">
        <v>53</v>
      </c>
      <c r="B18" s="132" t="str">
        <f ca="1">IF(ISERROR(0.6*B17),"",0.6*B17)</f>
        <v/>
      </c>
      <c r="C18" s="132" t="str">
        <f ca="1">IF(ISERROR(0.6*C17),"",0.6*C17)</f>
        <v/>
      </c>
      <c r="D18" s="122"/>
      <c r="H18" s="114"/>
    </row>
    <row r="19" spans="1:8" x14ac:dyDescent="0.35">
      <c r="A19" s="40" t="s">
        <v>65</v>
      </c>
      <c r="B19" s="134" t="str">
        <f ca="1">IF(ISERROR(B16/B7),"",B16/B7)</f>
        <v/>
      </c>
      <c r="C19" s="129" t="str">
        <f ca="1">IF(ISERROR(C16/B7),"",C16/B7)</f>
        <v/>
      </c>
      <c r="D19" s="122"/>
    </row>
  </sheetData>
  <protectedRanges>
    <protectedRange sqref="D3:D19 C9:C10 C13:C14" name="PF INSTRUIT"/>
  </protectedRanges>
  <mergeCells count="1">
    <mergeCell ref="B1:D1"/>
  </mergeCells>
  <conditionalFormatting sqref="C19 C9:C16">
    <cfRule type="cellIs" dxfId="0" priority="1" operator="notEqual">
      <formula>$B9</formula>
    </cfRule>
  </conditionalFormatting>
  <pageMargins left="0.7" right="0.7" top="0.75" bottom="0.75" header="0.3" footer="0.3"/>
  <pageSetup paperSize="9" scale="8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14D55-366F-44EF-A3C7-6C518FFC7CEE}">
  <dimension ref="A1:C26"/>
  <sheetViews>
    <sheetView zoomScale="160" zoomScaleNormal="160" workbookViewId="0">
      <selection activeCell="A12" sqref="A12"/>
    </sheetView>
  </sheetViews>
  <sheetFormatPr baseColWidth="10" defaultRowHeight="14.5" x14ac:dyDescent="0.35"/>
  <cols>
    <col min="1" max="1" width="70.453125" customWidth="1"/>
    <col min="2" max="2" width="25.453125" bestFit="1" customWidth="1"/>
  </cols>
  <sheetData>
    <row r="1" spans="1:3" x14ac:dyDescent="0.35">
      <c r="A1" s="42" t="s">
        <v>37</v>
      </c>
      <c r="B1" s="42" t="s">
        <v>42</v>
      </c>
      <c r="C1" s="42" t="s">
        <v>39</v>
      </c>
    </row>
    <row r="2" spans="1:3" x14ac:dyDescent="0.35">
      <c r="A2" t="s">
        <v>35</v>
      </c>
      <c r="B2" t="s">
        <v>40</v>
      </c>
      <c r="C2" t="s">
        <v>43</v>
      </c>
    </row>
    <row r="3" spans="1:3" x14ac:dyDescent="0.35">
      <c r="A3" t="s">
        <v>57</v>
      </c>
      <c r="B3" t="s">
        <v>41</v>
      </c>
      <c r="C3" t="s">
        <v>44</v>
      </c>
    </row>
    <row r="6" spans="1:3" x14ac:dyDescent="0.35">
      <c r="B6" t="s">
        <v>48</v>
      </c>
    </row>
    <row r="7" spans="1:3" x14ac:dyDescent="0.35">
      <c r="B7" t="s">
        <v>50</v>
      </c>
    </row>
    <row r="8" spans="1:3" x14ac:dyDescent="0.35">
      <c r="B8" t="s">
        <v>49</v>
      </c>
    </row>
    <row r="9" spans="1:3" x14ac:dyDescent="0.35">
      <c r="B9" t="s">
        <v>51</v>
      </c>
    </row>
    <row r="10" spans="1:3" x14ac:dyDescent="0.35">
      <c r="B10" t="s">
        <v>52</v>
      </c>
    </row>
    <row r="20" spans="1:1" x14ac:dyDescent="0.35">
      <c r="A20" s="42" t="s">
        <v>19</v>
      </c>
    </row>
    <row r="21" spans="1:1" x14ac:dyDescent="0.35">
      <c r="A21" t="s">
        <v>20</v>
      </c>
    </row>
    <row r="22" spans="1:1" x14ac:dyDescent="0.35">
      <c r="A22" t="s">
        <v>21</v>
      </c>
    </row>
    <row r="23" spans="1:1" x14ac:dyDescent="0.35">
      <c r="A23" t="s">
        <v>23</v>
      </c>
    </row>
    <row r="24" spans="1:1" x14ac:dyDescent="0.35">
      <c r="A24" t="s">
        <v>22</v>
      </c>
    </row>
    <row r="25" spans="1:1" x14ac:dyDescent="0.35">
      <c r="A25" t="s">
        <v>29</v>
      </c>
    </row>
    <row r="26" spans="1:1" x14ac:dyDescent="0.35">
      <c r="A26" t="s">
        <v>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4</vt:i4>
      </vt:variant>
    </vt:vector>
  </HeadingPairs>
  <TitlesOfParts>
    <vt:vector size="9" baseType="lpstr">
      <vt:lpstr>Dépenses</vt:lpstr>
      <vt:lpstr>Synthèse à copier dans l'outil</vt:lpstr>
      <vt:lpstr>Instruction Dépense</vt:lpstr>
      <vt:lpstr>Synthèse à instruire</vt:lpstr>
      <vt:lpstr>Référentiel</vt:lpstr>
      <vt:lpstr>Dépenses!Zone_d_impression</vt:lpstr>
      <vt:lpstr>'Instruction Dépense'!Zone_d_impression</vt:lpstr>
      <vt:lpstr>'Synthèse à copier dans l''outil'!Zone_d_impression</vt:lpstr>
      <vt:lpstr>'Synthèse à instruire'!Zone_d_impression</vt:lpstr>
    </vt:vector>
  </TitlesOfParts>
  <Company>Region Normandie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GANZITTI Karine</dc:creator>
  <cp:lastModifiedBy>DULONG Laurence</cp:lastModifiedBy>
  <cp:lastPrinted>2022-12-02T15:11:18Z</cp:lastPrinted>
  <dcterms:created xsi:type="dcterms:W3CDTF">2022-10-11T11:49:47Z</dcterms:created>
  <dcterms:modified xsi:type="dcterms:W3CDTF">2023-04-18T13:06:14Z</dcterms:modified>
</cp:coreProperties>
</file>